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治験事務局\16.費用算出基準\費用見直し資料200115\"/>
    </mc:Choice>
  </mc:AlternateContent>
  <bookViews>
    <workbookView xWindow="0" yWindow="0" windowWidth="28800" windowHeight="12210" firstSheet="7" activeTab="7"/>
  </bookViews>
  <sheets>
    <sheet name="様式5-1" sheetId="3" r:id="rId1"/>
    <sheet name="様式5-1（記入上の注意事項）" sheetId="2" r:id="rId2"/>
    <sheet name="様式5-2" sheetId="4" r:id="rId3"/>
    <sheet name="様式5-3" sheetId="6" r:id="rId4"/>
    <sheet name="様式5-3（記入上の注意事項）" sheetId="7" r:id="rId5"/>
    <sheet name="様式5-4 " sheetId="8" r:id="rId6"/>
    <sheet name="様式5-4（記入上の注意事項）" sheetId="10" r:id="rId7"/>
    <sheet name="様式5-5" sheetId="11" r:id="rId8"/>
    <sheet name="様式5-6" sheetId="13" r:id="rId9"/>
    <sheet name="様式5-6（記入上の注意事項）" sheetId="14" r:id="rId10"/>
    <sheet name="様式5-7" sheetId="15" r:id="rId11"/>
    <sheet name="様式5-7（記入上の注意事項）" sheetId="16"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9" i="6" l="1"/>
  <c r="M25" i="6"/>
  <c r="M26" i="6"/>
  <c r="C30" i="6" l="1"/>
  <c r="C18" i="15"/>
  <c r="M15" i="15"/>
  <c r="P22" i="8" l="1"/>
  <c r="M17" i="4"/>
  <c r="O22" i="3"/>
  <c r="P37" i="8" l="1"/>
  <c r="P33" i="8"/>
  <c r="M28" i="6"/>
  <c r="O37" i="3"/>
  <c r="M17" i="13" l="1"/>
  <c r="M16" i="13"/>
  <c r="C23" i="11"/>
  <c r="M22" i="11"/>
  <c r="P36" i="8"/>
  <c r="P35" i="8"/>
  <c r="P34" i="8"/>
  <c r="M27" i="6"/>
  <c r="O35" i="3"/>
  <c r="M24" i="6"/>
  <c r="M23" i="6"/>
  <c r="P26" i="8" l="1"/>
  <c r="M14" i="6"/>
  <c r="O36" i="3"/>
  <c r="M21" i="11" l="1"/>
  <c r="M22" i="4"/>
  <c r="M21" i="4"/>
  <c r="M12" i="15" l="1"/>
  <c r="M17" i="15"/>
  <c r="M14" i="15"/>
  <c r="M16" i="15"/>
  <c r="M13" i="15"/>
  <c r="M12" i="13"/>
  <c r="M20" i="13"/>
  <c r="M19" i="13"/>
  <c r="M18" i="13"/>
  <c r="M13" i="13"/>
  <c r="M15" i="13"/>
  <c r="M14" i="13"/>
  <c r="C21" i="13" l="1"/>
  <c r="M17" i="11"/>
  <c r="M16" i="11"/>
  <c r="M15" i="11"/>
  <c r="M14" i="11"/>
  <c r="M13" i="11"/>
  <c r="M12" i="11"/>
  <c r="M20" i="11"/>
  <c r="M19" i="11"/>
  <c r="M18" i="11"/>
  <c r="P28" i="8"/>
  <c r="P27" i="8"/>
  <c r="P21" i="8" l="1"/>
  <c r="P20" i="8"/>
  <c r="P19" i="8"/>
  <c r="P18" i="8"/>
  <c r="P17" i="8"/>
  <c r="P38" i="8"/>
  <c r="P32" i="8"/>
  <c r="P31" i="8"/>
  <c r="P30" i="8"/>
  <c r="P29" i="8"/>
  <c r="P25" i="8"/>
  <c r="P24" i="8"/>
  <c r="P23" i="8"/>
  <c r="P16" i="8"/>
  <c r="P15" i="8"/>
  <c r="P14" i="8"/>
  <c r="M19" i="6"/>
  <c r="M22" i="6"/>
  <c r="M21" i="6"/>
  <c r="M20" i="6"/>
  <c r="M18" i="6"/>
  <c r="M17" i="6"/>
  <c r="M16" i="6"/>
  <c r="M15" i="6"/>
  <c r="C39" i="8" l="1"/>
  <c r="M20" i="4"/>
  <c r="M19" i="4"/>
  <c r="M18" i="4"/>
  <c r="C23" i="4"/>
  <c r="M16" i="4"/>
  <c r="M15" i="4"/>
  <c r="M14" i="4"/>
  <c r="M13" i="4"/>
  <c r="M12" i="4"/>
  <c r="O26" i="3" l="1"/>
  <c r="O34" i="3"/>
  <c r="O33" i="3"/>
  <c r="O32" i="3"/>
  <c r="O31" i="3"/>
  <c r="O30" i="3"/>
  <c r="O29" i="3"/>
  <c r="O28" i="3"/>
  <c r="O27" i="3"/>
  <c r="O25" i="3"/>
  <c r="O24" i="3"/>
  <c r="O23" i="3"/>
  <c r="O21" i="3"/>
  <c r="O20" i="3"/>
  <c r="O19" i="3"/>
  <c r="O18" i="3"/>
  <c r="O17" i="3"/>
  <c r="O16" i="3"/>
  <c r="O15" i="3"/>
  <c r="O14" i="3"/>
  <c r="C39" i="3" l="1"/>
</calcChain>
</file>

<file path=xl/sharedStrings.xml><?xml version="1.0" encoding="utf-8"?>
<sst xmlns="http://schemas.openxmlformats.org/spreadsheetml/2006/main" count="713" uniqueCount="421">
  <si>
    <t>ウエイト</t>
  </si>
  <si>
    <t>ポ　イ　ン　ト</t>
  </si>
  <si>
    <t>Ⅰ</t>
  </si>
  <si>
    <t>Ⅱ</t>
  </si>
  <si>
    <t>Ⅲ</t>
  </si>
  <si>
    <t>Ⅳ</t>
  </si>
  <si>
    <t>Ⅴ</t>
  </si>
  <si>
    <t>Ａ</t>
  </si>
  <si>
    <t>疾患の重篤度</t>
  </si>
  <si>
    <t>軽度</t>
  </si>
  <si>
    <t>中等度</t>
  </si>
  <si>
    <t>重傷又は重篤</t>
  </si>
  <si>
    <t>Ｂ</t>
  </si>
  <si>
    <t>入院・外来の別</t>
  </si>
  <si>
    <t>外来</t>
  </si>
  <si>
    <t>入院</t>
  </si>
  <si>
    <t>Ｃ</t>
  </si>
  <si>
    <t>未承認</t>
  </si>
  <si>
    <t>Ｄ</t>
  </si>
  <si>
    <t>相の種類</t>
  </si>
  <si>
    <t>Ⅱ相・Ⅲ相</t>
  </si>
  <si>
    <t>Ⅰ相</t>
  </si>
  <si>
    <t>Ｅ</t>
  </si>
  <si>
    <t>デザイン</t>
  </si>
  <si>
    <t>オープン</t>
  </si>
  <si>
    <t>単盲験</t>
  </si>
  <si>
    <t>二重盲験</t>
  </si>
  <si>
    <t>Ｆ</t>
  </si>
  <si>
    <t>プラセボの使用</t>
  </si>
  <si>
    <t>使用</t>
  </si>
  <si>
    <t>Ｇ</t>
  </si>
  <si>
    <t>全面禁止</t>
  </si>
  <si>
    <t>Ｈ</t>
  </si>
  <si>
    <t>治験薬の投与経路</t>
  </si>
  <si>
    <t>外用・経口</t>
  </si>
  <si>
    <t>皮下・筋注</t>
  </si>
  <si>
    <t>静注</t>
  </si>
  <si>
    <t>点滴静注・動注</t>
  </si>
  <si>
    <t>投与期間</t>
  </si>
  <si>
    <t>４週間以内</t>
  </si>
  <si>
    <t>５～２４週</t>
  </si>
  <si>
    <t>Ｊ</t>
  </si>
  <si>
    <t>ポピュレーション</t>
  </si>
  <si>
    <t>成人</t>
  </si>
  <si>
    <t>乳児・新生児</t>
  </si>
  <si>
    <t>１９以下</t>
  </si>
  <si>
    <t>２０～２９</t>
  </si>
  <si>
    <t>３０以上</t>
  </si>
  <si>
    <t>Ｌ</t>
  </si>
  <si>
    <t>４以下</t>
  </si>
  <si>
    <t>５～９</t>
  </si>
  <si>
    <t>１０～１９</t>
  </si>
  <si>
    <t>２０～４４</t>
  </si>
  <si>
    <t>４５以上</t>
  </si>
  <si>
    <t>Ｍ</t>
  </si>
  <si>
    <t>１０以上</t>
  </si>
  <si>
    <t>Ｎ</t>
  </si>
  <si>
    <t>４９以下</t>
  </si>
  <si>
    <t>５０～９９</t>
  </si>
  <si>
    <t>１００以上</t>
  </si>
  <si>
    <t>Ｏ</t>
  </si>
  <si>
    <t>１回</t>
  </si>
  <si>
    <t>２～３回</t>
  </si>
  <si>
    <t>４回以上</t>
  </si>
  <si>
    <t>Ｑ</t>
  </si>
  <si>
    <t>生検回数</t>
  </si>
  <si>
    <t>２回以上</t>
  </si>
  <si>
    <t>Ｒ</t>
  </si>
  <si>
    <t>ファーマコゲノミクス同意説明</t>
  </si>
  <si>
    <t>分類Ａ</t>
  </si>
  <si>
    <t>分類Ｂ</t>
  </si>
  <si>
    <t>分類Ｃ</t>
  </si>
  <si>
    <t>Ｓ</t>
  </si>
  <si>
    <t>合　　計</t>
  </si>
  <si>
    <t>承認申請に使用される文書等の作成</t>
  </si>
  <si>
    <t>３０枚以内</t>
  </si>
  <si>
    <t>３１～５０枚</t>
  </si>
  <si>
    <t>５１枚以上</t>
  </si>
  <si>
    <t>臨床試験研究経費ポイント算出表（医薬品）</t>
  </si>
  <si>
    <t>治験課題名：</t>
  </si>
  <si>
    <t>治験依頼者：</t>
  </si>
  <si>
    <t>治験期間：西暦　　年　　月　　日から　西暦　　年　　月　　日　まで</t>
  </si>
  <si>
    <r>
      <t>治験責任医師：</t>
    </r>
    <r>
      <rPr>
        <u/>
        <sz val="10.5"/>
        <color theme="1"/>
        <rFont val="ＭＳ 明朝"/>
        <family val="1"/>
        <charset val="128"/>
      </rPr>
      <t>所属・職名　　　　　　　　　　　　科（部）・氏名　　　　　　　　　　印</t>
    </r>
  </si>
  <si>
    <t>臨床試験研究経費ポイント算出表（医薬品）記入上の注意事項</t>
  </si>
  <si>
    <t>１　Ａ～Ｕの各項目の該当箇所に○印を付けて下さい。</t>
  </si>
  <si>
    <t>２　各項目の定義は下記のとおりとします。</t>
  </si>
  <si>
    <t>（様式５－１）</t>
    <rPh sb="1" eb="3">
      <t>ヨウシキ</t>
    </rPh>
    <phoneticPr fontId="5"/>
  </si>
  <si>
    <r>
      <t>西暦</t>
    </r>
    <r>
      <rPr>
        <sz val="10.5"/>
        <color theme="1"/>
        <rFont val="ＭＳ 明朝"/>
        <family val="1"/>
        <charset val="128"/>
      </rPr>
      <t>　　年　　月　　日</t>
    </r>
    <phoneticPr fontId="5"/>
  </si>
  <si>
    <t>個々の要素</t>
  </si>
  <si>
    <t>ポイント</t>
    <phoneticPr fontId="5"/>
  </si>
  <si>
    <r>
      <t>(</t>
    </r>
    <r>
      <rPr>
        <sz val="9"/>
        <color theme="1"/>
        <rFont val="ＭＳ 明朝"/>
        <family val="1"/>
        <charset val="128"/>
      </rPr>
      <t>ウエイト×１</t>
    </r>
    <r>
      <rPr>
        <sz val="9"/>
        <color theme="1"/>
        <rFont val="Century"/>
        <family val="1"/>
      </rPr>
      <t>)</t>
    </r>
    <phoneticPr fontId="5"/>
  </si>
  <si>
    <r>
      <t>(</t>
    </r>
    <r>
      <rPr>
        <sz val="9"/>
        <color theme="1"/>
        <rFont val="ＭＳ 明朝"/>
        <family val="1"/>
        <charset val="128"/>
      </rPr>
      <t>ウエイト×３</t>
    </r>
    <r>
      <rPr>
        <sz val="9"/>
        <color theme="1"/>
        <rFont val="Century"/>
        <family val="1"/>
      </rPr>
      <t>)</t>
    </r>
    <phoneticPr fontId="5"/>
  </si>
  <si>
    <r>
      <t>(</t>
    </r>
    <r>
      <rPr>
        <sz val="9"/>
        <color theme="1"/>
        <rFont val="ＭＳ 明朝"/>
        <family val="1"/>
        <charset val="128"/>
      </rPr>
      <t>ウエイト×５</t>
    </r>
    <r>
      <rPr>
        <sz val="9"/>
        <color theme="1"/>
        <rFont val="Century"/>
        <family val="1"/>
      </rPr>
      <t>)</t>
    </r>
    <phoneticPr fontId="5"/>
  </si>
  <si>
    <r>
      <t>(</t>
    </r>
    <r>
      <rPr>
        <sz val="9"/>
        <color theme="1"/>
        <rFont val="ＭＳ 明朝"/>
        <family val="1"/>
        <charset val="128"/>
      </rPr>
      <t>ウエイト×８</t>
    </r>
    <r>
      <rPr>
        <sz val="9"/>
        <color theme="1"/>
        <rFont val="Century"/>
        <family val="1"/>
      </rPr>
      <t>)</t>
    </r>
    <phoneticPr fontId="5"/>
  </si>
  <si>
    <r>
      <t>(</t>
    </r>
    <r>
      <rPr>
        <sz val="9"/>
        <color theme="1"/>
        <rFont val="ＭＳ 明朝"/>
        <family val="1"/>
        <charset val="128"/>
      </rPr>
      <t>ウエイト×１０</t>
    </r>
    <r>
      <rPr>
        <sz val="9"/>
        <color theme="1"/>
        <rFont val="Century"/>
        <family val="1"/>
      </rPr>
      <t>)</t>
    </r>
    <phoneticPr fontId="5"/>
  </si>
  <si>
    <t>他の適応で国内で承認</t>
    <phoneticPr fontId="5"/>
  </si>
  <si>
    <t>同一適応で欧米承認</t>
    <phoneticPr fontId="5"/>
  </si>
  <si>
    <t>治験薬製造承認の状況</t>
    <phoneticPr fontId="5"/>
  </si>
  <si>
    <t>併用薬の使用</t>
    <phoneticPr fontId="5"/>
  </si>
  <si>
    <t>同効薬でも不変使用可</t>
    <phoneticPr fontId="5"/>
  </si>
  <si>
    <t>同効薬のみ禁止</t>
    <phoneticPr fontId="5"/>
  </si>
  <si>
    <t>規定来院回数</t>
    <phoneticPr fontId="5"/>
  </si>
  <si>
    <t>ﾎﾟﾋﾟｭﾚｰｼｮﾝの選出(適格＋除外基準数)</t>
    <phoneticPr fontId="5"/>
  </si>
  <si>
    <t>一般的臨床検査＋非侵襲的機能検査及び画像診断項目数</t>
    <phoneticPr fontId="5"/>
  </si>
  <si>
    <t>臨床症状観察項目数 (受診１回当たり)</t>
    <phoneticPr fontId="5"/>
  </si>
  <si>
    <t>I</t>
    <phoneticPr fontId="5"/>
  </si>
  <si>
    <t>Ｋ</t>
    <phoneticPr fontId="5"/>
  </si>
  <si>
    <t>（受診１回当たり）侵襲的な機能検査及び画像診断頻度</t>
    <phoneticPr fontId="5"/>
  </si>
  <si>
    <t>１年に１回以下</t>
    <phoneticPr fontId="5"/>
  </si>
  <si>
    <t>３ヵ月～１１ヵ月に１回</t>
    <phoneticPr fontId="5"/>
  </si>
  <si>
    <t>１～２ヵ月に１回</t>
    <phoneticPr fontId="5"/>
  </si>
  <si>
    <t>１ヵ月にに２回以上</t>
    <phoneticPr fontId="5"/>
  </si>
  <si>
    <t>Ｐ</t>
    <phoneticPr fontId="5"/>
  </si>
  <si>
    <t>薬物動態測定等のための採血・採尿回数（受診１回当たり）</t>
    <phoneticPr fontId="5"/>
  </si>
  <si>
    <t>１～１０枚</t>
    <phoneticPr fontId="5"/>
  </si>
  <si>
    <t>１１枚以上</t>
    <phoneticPr fontId="5"/>
  </si>
  <si>
    <t>病理標本作成</t>
    <rPh sb="0" eb="2">
      <t>ビョウリ</t>
    </rPh>
    <rPh sb="2" eb="4">
      <t>ヒョウホン</t>
    </rPh>
    <rPh sb="4" eb="6">
      <t>サクセイ</t>
    </rPh>
    <phoneticPr fontId="5"/>
  </si>
  <si>
    <t>Ｔ</t>
    <phoneticPr fontId="5"/>
  </si>
  <si>
    <t>症例発表</t>
    <rPh sb="0" eb="2">
      <t>ショウレイ</t>
    </rPh>
    <rPh sb="2" eb="4">
      <t>ハッピョウ</t>
    </rPh>
    <phoneticPr fontId="5"/>
  </si>
  <si>
    <t>（</t>
    <phoneticPr fontId="5"/>
  </si>
  <si>
    <t>）週</t>
    <rPh sb="1" eb="2">
      <t>シュウ</t>
    </rPh>
    <phoneticPr fontId="5"/>
  </si>
  <si>
    <t>　　Ａ　「疾患の重篤度」</t>
    <phoneticPr fontId="5"/>
  </si>
  <si>
    <t>　　Ｈ　「治験薬の投与経路」</t>
    <phoneticPr fontId="5"/>
  </si>
  <si>
    <t>　　　　　比較試験にいて複数の投与経路がある場合は，より高い方を採用する。</t>
    <phoneticPr fontId="5"/>
  </si>
  <si>
    <t>　　Ｊ　「ポピュレーション」</t>
    <phoneticPr fontId="5"/>
  </si>
  <si>
    <t>　　　　　治験の目的が，「肝・腎」障害を有する患者を対象とする場合で，例えば，「肝機能低下又は腎機能
　　　　　低下のある患者における薬物動態試験」などが相当する。また，「腎障害を伴う高血圧」（腎血管性
　　　　　高血圧）や「認知症を伴う高齢者」もこの範囲に含める。</t>
    <phoneticPr fontId="5"/>
  </si>
  <si>
    <t>　　Ｍ　「臨床症状観察項目数（受診１回当たり）」</t>
    <phoneticPr fontId="5"/>
  </si>
  <si>
    <t>　　　　　入院例では，計画書に定められた観察期間の頻度によって区分する。</t>
    <phoneticPr fontId="5"/>
  </si>
  <si>
    <t>　　Ｎ　「一般的臨床検査＋非侵襲的機能検査及び画像診断項目数（受診１回当たり）」</t>
    <phoneticPr fontId="5"/>
  </si>
  <si>
    <t>　　　　　・プロトコールに定められた１回当たりの合計項目数とする。身長，体重，心電図，単純Ｘ線等も含む。</t>
    <phoneticPr fontId="5"/>
  </si>
  <si>
    <t>　　　　　・被験者選定や薬効評価上規定されているものとする。これらの検査にかかる費用は治験の保険外併用療
　　　　　　養費制度に則り別途治験依頼者に請求されるが，これらの検査の技術や評価に関して考慮したもので，
　　　　　　例えば，次の機能検査等が該当する。</t>
    <phoneticPr fontId="5"/>
  </si>
  <si>
    <r>
      <rPr>
        <sz val="9"/>
        <color theme="1"/>
        <rFont val="ＭＳ Ｐ明朝"/>
        <family val="1"/>
        <charset val="128"/>
      </rPr>
      <t>　　　　　　　　　①</t>
    </r>
    <r>
      <rPr>
        <sz val="7"/>
        <color theme="1"/>
        <rFont val="Times New Roman"/>
        <family val="1"/>
      </rPr>
      <t xml:space="preserve">     </t>
    </r>
    <r>
      <rPr>
        <sz val="9"/>
        <color theme="1"/>
        <rFont val="ＭＳ 明朝"/>
        <family val="1"/>
        <charset val="128"/>
      </rPr>
      <t>超音波・ＣＴなどの画像検査</t>
    </r>
    <phoneticPr fontId="5"/>
  </si>
  <si>
    <r>
      <rPr>
        <sz val="9"/>
        <color theme="1"/>
        <rFont val="ＭＳ Ｐ明朝"/>
        <family val="1"/>
        <charset val="128"/>
      </rPr>
      <t>　　　　　　　　　②</t>
    </r>
    <r>
      <rPr>
        <sz val="7"/>
        <color theme="1"/>
        <rFont val="Times New Roman"/>
        <family val="1"/>
      </rPr>
      <t xml:space="preserve">     </t>
    </r>
    <r>
      <rPr>
        <sz val="9"/>
        <color theme="1"/>
        <rFont val="ＭＳ 明朝"/>
        <family val="1"/>
        <charset val="128"/>
      </rPr>
      <t>蓄尿（蛋白質，クレアチニン・クリアランス）</t>
    </r>
    <phoneticPr fontId="5"/>
  </si>
  <si>
    <r>
      <rPr>
        <sz val="9"/>
        <color theme="1"/>
        <rFont val="ＭＳ Ｐ明朝"/>
        <family val="1"/>
        <charset val="128"/>
      </rPr>
      <t>　　　　　　　　　③</t>
    </r>
    <r>
      <rPr>
        <sz val="7"/>
        <color theme="1"/>
        <rFont val="Times New Roman"/>
        <family val="1"/>
      </rPr>
      <t xml:space="preserve">     </t>
    </r>
    <r>
      <rPr>
        <sz val="9"/>
        <color theme="1"/>
        <rFont val="ＭＳ 明朝"/>
        <family val="1"/>
        <charset val="128"/>
      </rPr>
      <t>マスター２段階法などの運動負荷心電図やホルダー心電図</t>
    </r>
    <phoneticPr fontId="5"/>
  </si>
  <si>
    <r>
      <rPr>
        <sz val="9"/>
        <color theme="1"/>
        <rFont val="ＭＳ Ｐ明朝"/>
        <family val="1"/>
        <charset val="128"/>
      </rPr>
      <t>　　　　　　　　　④</t>
    </r>
    <r>
      <rPr>
        <sz val="7"/>
        <color theme="1"/>
        <rFont val="Times New Roman"/>
        <family val="1"/>
      </rPr>
      <t xml:space="preserve">     </t>
    </r>
    <r>
      <rPr>
        <sz val="9"/>
        <color theme="1"/>
        <rFont val="ＭＳ 明朝"/>
        <family val="1"/>
        <charset val="128"/>
      </rPr>
      <t>自動血圧計（ＡＢＰＭ）</t>
    </r>
    <phoneticPr fontId="5"/>
  </si>
  <si>
    <r>
      <rPr>
        <sz val="9"/>
        <color theme="1"/>
        <rFont val="ＭＳ Ｐ明朝"/>
        <family val="1"/>
        <charset val="128"/>
      </rPr>
      <t>　　　　　　　　　⑤</t>
    </r>
    <r>
      <rPr>
        <sz val="7"/>
        <color theme="1"/>
        <rFont val="Times New Roman"/>
        <family val="1"/>
      </rPr>
      <t xml:space="preserve">     </t>
    </r>
    <r>
      <rPr>
        <sz val="9"/>
        <color theme="1"/>
        <rFont val="ＭＳ 明朝"/>
        <family val="1"/>
        <charset val="128"/>
      </rPr>
      <t>骨塩量測定（ＤＸＡ等）</t>
    </r>
    <phoneticPr fontId="5"/>
  </si>
  <si>
    <t>　　Ｏ　「侵襲的な機能検査及び画像診断頻度」</t>
    <phoneticPr fontId="5"/>
  </si>
  <si>
    <t>　　　　　　侵襲的な機能検査について，これらの検査にかかる費用は治験の保険外併用療養費制度に則り別途治験
　　　　　　依頼者に請求されるが，治験に伴うこれらの検査の技術や評価に関して考慮したもので，例えば，次の
　　　　　　検査・測定等が該当する。</t>
    <phoneticPr fontId="5"/>
  </si>
  <si>
    <r>
      <rPr>
        <sz val="9"/>
        <color theme="1"/>
        <rFont val="ＭＳ Ｐ明朝"/>
        <family val="1"/>
        <charset val="128"/>
      </rPr>
      <t>　　　　　　　　　①</t>
    </r>
    <r>
      <rPr>
        <sz val="7"/>
        <color theme="1"/>
        <rFont val="Times New Roman"/>
        <family val="1"/>
      </rPr>
      <t xml:space="preserve">     </t>
    </r>
    <r>
      <rPr>
        <sz val="9"/>
        <color theme="1"/>
        <rFont val="ＭＳ 明朝"/>
        <family val="1"/>
        <charset val="128"/>
      </rPr>
      <t>肝・腎機能等の負荷試験</t>
    </r>
    <phoneticPr fontId="5"/>
  </si>
  <si>
    <r>
      <rPr>
        <sz val="9"/>
        <color theme="1"/>
        <rFont val="ＭＳ Ｐ明朝"/>
        <family val="1"/>
        <charset val="128"/>
      </rPr>
      <t>　　　　　　　　　②</t>
    </r>
    <r>
      <rPr>
        <sz val="7"/>
        <color theme="1"/>
        <rFont val="Times New Roman"/>
        <family val="1"/>
      </rPr>
      <t xml:space="preserve">     </t>
    </r>
    <r>
      <rPr>
        <sz val="9"/>
        <color theme="1"/>
        <rFont val="ＭＳ 明朝"/>
        <family val="1"/>
        <charset val="128"/>
      </rPr>
      <t>内視鏡検査</t>
    </r>
    <phoneticPr fontId="5"/>
  </si>
  <si>
    <r>
      <rPr>
        <sz val="9"/>
        <color theme="1"/>
        <rFont val="ＭＳ Ｐ明朝"/>
        <family val="1"/>
        <charset val="128"/>
      </rPr>
      <t>　　　　　　　　　③</t>
    </r>
    <r>
      <rPr>
        <sz val="7"/>
        <color theme="1"/>
        <rFont val="Times New Roman"/>
        <family val="1"/>
      </rPr>
      <t xml:space="preserve">     </t>
    </r>
    <r>
      <rPr>
        <sz val="9"/>
        <color theme="1"/>
        <rFont val="ＭＳ 明朝"/>
        <family val="1"/>
        <charset val="128"/>
      </rPr>
      <t>心血行動態検査（心カテ）</t>
    </r>
    <phoneticPr fontId="5"/>
  </si>
  <si>
    <r>
      <rPr>
        <sz val="9"/>
        <color theme="1"/>
        <rFont val="ＭＳ Ｐ明朝"/>
        <family val="1"/>
        <charset val="128"/>
      </rPr>
      <t>　　　　　　　　　④</t>
    </r>
    <r>
      <rPr>
        <sz val="7"/>
        <color theme="1"/>
        <rFont val="Times New Roman"/>
        <family val="1"/>
      </rPr>
      <t xml:space="preserve">     </t>
    </r>
    <r>
      <rPr>
        <sz val="9"/>
        <color theme="1"/>
        <rFont val="ＭＳ 明朝"/>
        <family val="1"/>
        <charset val="128"/>
      </rPr>
      <t>冠動脈造影（ＣＡＧ）</t>
    </r>
    <phoneticPr fontId="5"/>
  </si>
  <si>
    <r>
      <rPr>
        <sz val="9"/>
        <color theme="1"/>
        <rFont val="ＭＳ Ｐ明朝"/>
        <family val="1"/>
        <charset val="128"/>
      </rPr>
      <t>　　　　　　　　　⑤</t>
    </r>
    <r>
      <rPr>
        <sz val="7"/>
        <color theme="1"/>
        <rFont val="Times New Roman"/>
        <family val="1"/>
      </rPr>
      <t xml:space="preserve">     </t>
    </r>
    <r>
      <rPr>
        <sz val="9"/>
        <color theme="1"/>
        <rFont val="ＭＳ 明朝"/>
        <family val="1"/>
        <charset val="128"/>
      </rPr>
      <t>胆動機能検査（胆汁採取）</t>
    </r>
    <phoneticPr fontId="5"/>
  </si>
  <si>
    <t>　　　　　セットとして組まれる検査を１項目とし，治験の前後に実施したときには２項目と算定する。</t>
    <phoneticPr fontId="5"/>
  </si>
  <si>
    <t>　　Ｐ　「薬物動態測定等のための採血・採尿回数（受診１回当たり）」</t>
    <phoneticPr fontId="5"/>
  </si>
  <si>
    <t>　　　　　　薬物の体内動態測定等のために時間を追って行われる採血や採尿で，１回の来院（診療）当たりの回数
　　　　　　とする。採血が１つの採血管を用いて複数に分かれる場合は１回と数える。なお，留置針により異なる
　　　　　　時点で採血する場合には，採血時点の数を採血回数とする。</t>
    <phoneticPr fontId="5"/>
  </si>
  <si>
    <t>　　　　　疾患の全ての中での重篤度を意味し，個々の疾患内での相対的な重篤度やプロトコール上の表現は意
　　　　　味しない。</t>
    <phoneticPr fontId="5"/>
  </si>
  <si>
    <t>　　　　　　治験の同意説明に付随してこれらの同意説明を行う場合，ファーマコゲノミクス分類に応じて算定す
　　　　　　る。なお，複数ある場合は，より高い方を採用する。</t>
    <phoneticPr fontId="5"/>
  </si>
  <si>
    <t>　　Ｒ　「ファーマコゲノミクス同意説明」</t>
    <phoneticPr fontId="5"/>
  </si>
  <si>
    <t>　　Ｓ　「病理標本作製」</t>
    <phoneticPr fontId="5"/>
  </si>
  <si>
    <t>　　　　　　外部機関等へ提出するために，作成する場合算定する。特殊処理とは，本院の病理部の手順によらない
　　　　　　処理方法を適用する場合採用する。</t>
    <phoneticPr fontId="5"/>
  </si>
  <si>
    <t>　　　　　　枚数は原稿用紙に換算した枚数とする。なお，製造販売後臨床試験の場合「再審査・再評価申請に使
　　　　　　用される文書等の作成」と読み替える。</t>
    <phoneticPr fontId="5"/>
  </si>
  <si>
    <t>国際共同</t>
    <rPh sb="0" eb="2">
      <t>コクサイ</t>
    </rPh>
    <rPh sb="2" eb="4">
      <t>キョウドウ</t>
    </rPh>
    <phoneticPr fontId="5"/>
  </si>
  <si>
    <t>該当</t>
    <rPh sb="0" eb="2">
      <t>ガイトウ</t>
    </rPh>
    <phoneticPr fontId="5"/>
  </si>
  <si>
    <t>Ｕ</t>
    <phoneticPr fontId="5"/>
  </si>
  <si>
    <t>ＱＯＬ調査</t>
    <rPh sb="3" eb="5">
      <t>チョウサ</t>
    </rPh>
    <phoneticPr fontId="5"/>
  </si>
  <si>
    <t>回</t>
    <rPh sb="0" eb="1">
      <t>カイ</t>
    </rPh>
    <phoneticPr fontId="5"/>
  </si>
  <si>
    <t>西暦　　年　　月　　日</t>
  </si>
  <si>
    <t>治験薬ポイント算出表</t>
  </si>
  <si>
    <t>治験期間：西暦　　年　　月　　日から西暦　　年　　月　　日　まで</t>
  </si>
  <si>
    <t>（様式５－２）</t>
  </si>
  <si>
    <r>
      <t>治験責任医師：</t>
    </r>
    <r>
      <rPr>
        <u/>
        <sz val="10.5"/>
        <color theme="1"/>
        <rFont val="ＭＳ 明朝"/>
        <family val="1"/>
        <charset val="128"/>
      </rPr>
      <t>所属・職名　　　　　　　　　　　科（部）・氏名　　　　　　　　　印</t>
    </r>
    <phoneticPr fontId="5"/>
  </si>
  <si>
    <t>個々の要素</t>
    <rPh sb="0" eb="2">
      <t>ココ</t>
    </rPh>
    <rPh sb="3" eb="5">
      <t>ヨウソ</t>
    </rPh>
    <phoneticPr fontId="5"/>
  </si>
  <si>
    <t>ウエイト</t>
    <phoneticPr fontId="5"/>
  </si>
  <si>
    <t>ポイント</t>
    <phoneticPr fontId="5"/>
  </si>
  <si>
    <t>ポイント</t>
    <phoneticPr fontId="5"/>
  </si>
  <si>
    <t>Ａ</t>
    <phoneticPr fontId="5"/>
  </si>
  <si>
    <t>Ｂ</t>
    <phoneticPr fontId="5"/>
  </si>
  <si>
    <t>Ｃ</t>
    <phoneticPr fontId="5"/>
  </si>
  <si>
    <t>Ｄ</t>
    <phoneticPr fontId="5"/>
  </si>
  <si>
    <t>Ｅ</t>
    <phoneticPr fontId="5"/>
  </si>
  <si>
    <t>Ｆ</t>
    <phoneticPr fontId="5"/>
  </si>
  <si>
    <t>Ｇ</t>
    <phoneticPr fontId="5"/>
  </si>
  <si>
    <t>Ｈ</t>
    <phoneticPr fontId="5"/>
  </si>
  <si>
    <t>Ｉ</t>
    <phoneticPr fontId="5"/>
  </si>
  <si>
    <t>剤形</t>
    <rPh sb="0" eb="2">
      <t>ザイケイ</t>
    </rPh>
    <phoneticPr fontId="5"/>
  </si>
  <si>
    <t>デザイン</t>
    <phoneticPr fontId="5"/>
  </si>
  <si>
    <t>保管方法</t>
    <rPh sb="0" eb="2">
      <t>ホカン</t>
    </rPh>
    <rPh sb="2" eb="4">
      <t>ホウホウ</t>
    </rPh>
    <phoneticPr fontId="5"/>
  </si>
  <si>
    <t>規制区分</t>
    <rPh sb="0" eb="2">
      <t>キセイ</t>
    </rPh>
    <rPh sb="2" eb="4">
      <t>クブン</t>
    </rPh>
    <phoneticPr fontId="5"/>
  </si>
  <si>
    <t>調剤回数</t>
    <rPh sb="0" eb="2">
      <t>チョウザイ</t>
    </rPh>
    <rPh sb="2" eb="4">
      <t>カイスウ</t>
    </rPh>
    <phoneticPr fontId="5"/>
  </si>
  <si>
    <t>治験薬の種類・規格</t>
    <rPh sb="0" eb="3">
      <t>チケンヤク</t>
    </rPh>
    <rPh sb="4" eb="6">
      <t>シュルイ</t>
    </rPh>
    <rPh sb="7" eb="9">
      <t>キカク</t>
    </rPh>
    <phoneticPr fontId="5"/>
  </si>
  <si>
    <t>治験薬以外の管理薬剤</t>
    <rPh sb="0" eb="3">
      <t>チケンヤク</t>
    </rPh>
    <rPh sb="3" eb="5">
      <t>イガイ</t>
    </rPh>
    <rPh sb="6" eb="8">
      <t>カンリ</t>
    </rPh>
    <rPh sb="8" eb="10">
      <t>ヤクザイ</t>
    </rPh>
    <phoneticPr fontId="5"/>
  </si>
  <si>
    <t>治験薬の回収</t>
    <rPh sb="0" eb="3">
      <t>チケンヤク</t>
    </rPh>
    <rPh sb="4" eb="6">
      <t>カイシュウ</t>
    </rPh>
    <phoneticPr fontId="5"/>
  </si>
  <si>
    <t>外用・経口</t>
    <rPh sb="0" eb="2">
      <t>ガイヨウ</t>
    </rPh>
    <rPh sb="3" eb="5">
      <t>ケイコウ</t>
    </rPh>
    <phoneticPr fontId="5"/>
  </si>
  <si>
    <t>注射</t>
    <rPh sb="0" eb="2">
      <t>チュウシャ</t>
    </rPh>
    <phoneticPr fontId="5"/>
  </si>
  <si>
    <t>オープン</t>
    <phoneticPr fontId="5"/>
  </si>
  <si>
    <t>単盲検</t>
    <rPh sb="0" eb="1">
      <t>タン</t>
    </rPh>
    <rPh sb="1" eb="3">
      <t>モウケン</t>
    </rPh>
    <phoneticPr fontId="5"/>
  </si>
  <si>
    <t>合計</t>
    <rPh sb="0" eb="2">
      <t>ゴウケイ</t>
    </rPh>
    <phoneticPr fontId="5"/>
  </si>
  <si>
    <r>
      <t xml:space="preserve">二重盲検
</t>
    </r>
    <r>
      <rPr>
        <sz val="9"/>
        <color theme="1"/>
        <rFont val="ＭＳ 明朝"/>
        <family val="1"/>
        <charset val="128"/>
      </rPr>
      <t>（割付1回）</t>
    </r>
    <rPh sb="0" eb="4">
      <t>ニジュウモウケン</t>
    </rPh>
    <rPh sb="6" eb="7">
      <t>ワ</t>
    </rPh>
    <rPh sb="7" eb="8">
      <t>ツ</t>
    </rPh>
    <rPh sb="9" eb="10">
      <t>カイ</t>
    </rPh>
    <phoneticPr fontId="5"/>
  </si>
  <si>
    <t>室温</t>
    <rPh sb="0" eb="2">
      <t>シツオン</t>
    </rPh>
    <phoneticPr fontId="5"/>
  </si>
  <si>
    <t>室温（温度制限あり）</t>
    <rPh sb="0" eb="2">
      <t>シツオン</t>
    </rPh>
    <rPh sb="3" eb="5">
      <t>オンド</t>
    </rPh>
    <rPh sb="5" eb="7">
      <t>セイゲン</t>
    </rPh>
    <phoneticPr fontId="5"/>
  </si>
  <si>
    <t>冷蔵・冷凍</t>
    <rPh sb="0" eb="2">
      <t>レイゾウ</t>
    </rPh>
    <rPh sb="3" eb="5">
      <t>レイトウ</t>
    </rPh>
    <phoneticPr fontId="5"/>
  </si>
  <si>
    <t>麻薬・向精神薬（第一種・第二種）・毒薬　以外</t>
    <phoneticPr fontId="5"/>
  </si>
  <si>
    <t>毒薬</t>
    <rPh sb="0" eb="2">
      <t>ドクヤク</t>
    </rPh>
    <phoneticPr fontId="5"/>
  </si>
  <si>
    <t xml:space="preserve">向精神薬
（第一種・第二種）
</t>
    <phoneticPr fontId="5"/>
  </si>
  <si>
    <t>無し</t>
    <rPh sb="0" eb="1">
      <t>ナ</t>
    </rPh>
    <phoneticPr fontId="5"/>
  </si>
  <si>
    <t>有り</t>
    <rPh sb="0" eb="1">
      <t>ア</t>
    </rPh>
    <phoneticPr fontId="5"/>
  </si>
  <si>
    <t>２～５回</t>
    <rPh sb="3" eb="4">
      <t>カイ</t>
    </rPh>
    <phoneticPr fontId="5"/>
  </si>
  <si>
    <t>１回</t>
    <rPh sb="1" eb="2">
      <t>カイ</t>
    </rPh>
    <phoneticPr fontId="5"/>
  </si>
  <si>
    <t>６～１２回</t>
    <rPh sb="4" eb="5">
      <t>カイ</t>
    </rPh>
    <phoneticPr fontId="5"/>
  </si>
  <si>
    <t>１種類</t>
    <rPh sb="1" eb="3">
      <t>シュルイ</t>
    </rPh>
    <phoneticPr fontId="5"/>
  </si>
  <si>
    <t>２種類</t>
    <rPh sb="1" eb="3">
      <t>シュルイ</t>
    </rPh>
    <phoneticPr fontId="5"/>
  </si>
  <si>
    <t>３種類以上</t>
    <rPh sb="1" eb="3">
      <t>シュルイ</t>
    </rPh>
    <rPh sb="3" eb="5">
      <t>イジョウ</t>
    </rPh>
    <phoneticPr fontId="5"/>
  </si>
  <si>
    <t>麻薬</t>
    <phoneticPr fontId="5"/>
  </si>
  <si>
    <t>（以後１３回から５回毎に５ポイント）</t>
    <phoneticPr fontId="5"/>
  </si>
  <si>
    <r>
      <t xml:space="preserve">二重盲検
</t>
    </r>
    <r>
      <rPr>
        <sz val="9"/>
        <color theme="1"/>
        <rFont val="ＭＳ 明朝"/>
        <family val="1"/>
        <charset val="128"/>
      </rPr>
      <t>（割付２回以上）</t>
    </r>
    <phoneticPr fontId="5"/>
  </si>
  <si>
    <t>治験課題名：</t>
    <phoneticPr fontId="5"/>
  </si>
  <si>
    <r>
      <t xml:space="preserve">Ⅰ
</t>
    </r>
    <r>
      <rPr>
        <sz val="9"/>
        <color theme="1"/>
        <rFont val="ＭＳ 明朝"/>
        <family val="1"/>
        <charset val="128"/>
      </rPr>
      <t>（ウエイト×１）</t>
    </r>
    <phoneticPr fontId="5"/>
  </si>
  <si>
    <r>
      <t xml:space="preserve">Ⅱ
</t>
    </r>
    <r>
      <rPr>
        <sz val="9"/>
        <color theme="1"/>
        <rFont val="ＭＳ 明朝"/>
        <family val="1"/>
        <charset val="128"/>
      </rPr>
      <t>（ウエイト×３）</t>
    </r>
    <phoneticPr fontId="5"/>
  </si>
  <si>
    <r>
      <t xml:space="preserve">Ⅲ
</t>
    </r>
    <r>
      <rPr>
        <sz val="9"/>
        <color theme="1"/>
        <rFont val="ＭＳ 明朝"/>
        <family val="1"/>
        <charset val="128"/>
      </rPr>
      <t>（ウエイト×５）</t>
    </r>
    <phoneticPr fontId="5"/>
  </si>
  <si>
    <r>
      <t xml:space="preserve">Ⅳ
</t>
    </r>
    <r>
      <rPr>
        <sz val="9"/>
        <color theme="1"/>
        <rFont val="ＭＳ 明朝"/>
        <family val="1"/>
        <charset val="128"/>
      </rPr>
      <t>（ウエイト×８）</t>
    </r>
    <phoneticPr fontId="5"/>
  </si>
  <si>
    <t>臨床試験研究経費ポイント算出表（医療機器）</t>
    <rPh sb="16" eb="18">
      <t>イリョウ</t>
    </rPh>
    <rPh sb="18" eb="20">
      <t>キキ</t>
    </rPh>
    <phoneticPr fontId="5"/>
  </si>
  <si>
    <t>治験機器の使用目的</t>
    <rPh sb="0" eb="2">
      <t>チケン</t>
    </rPh>
    <rPh sb="2" eb="4">
      <t>キキ</t>
    </rPh>
    <rPh sb="5" eb="7">
      <t>シヨウ</t>
    </rPh>
    <rPh sb="7" eb="9">
      <t>モクテキ</t>
    </rPh>
    <phoneticPr fontId="5"/>
  </si>
  <si>
    <t xml:space="preserve">･歯科材料(ｲﾝﾌﾟﾗﾝﾄを除く)
･家庭用医療機器(注１)
･Ⅱ及びⅢを除くその他の医療機器
</t>
    <phoneticPr fontId="5"/>
  </si>
  <si>
    <t xml:space="preserve">･医療機器等法により設置管理が求められる大型機械(注２)
･体内植込み医療機器(注３)
</t>
    <phoneticPr fontId="5"/>
  </si>
  <si>
    <t>･体内と体外を連結する医療機器(注４)</t>
    <phoneticPr fontId="5"/>
  </si>
  <si>
    <r>
      <t>(</t>
    </r>
    <r>
      <rPr>
        <sz val="9"/>
        <color theme="1"/>
        <rFont val="ＭＳ 明朝"/>
        <family val="1"/>
        <charset val="128"/>
      </rPr>
      <t>ウエイト×１０</t>
    </r>
    <r>
      <rPr>
        <sz val="9"/>
        <color theme="1"/>
        <rFont val="Century"/>
        <family val="1"/>
      </rPr>
      <t>)</t>
    </r>
    <phoneticPr fontId="5"/>
  </si>
  <si>
    <t>軽度</t>
    <rPh sb="0" eb="2">
      <t>ケイド</t>
    </rPh>
    <phoneticPr fontId="5"/>
  </si>
  <si>
    <t>中等度</t>
    <rPh sb="0" eb="3">
      <t>チュウトウド</t>
    </rPh>
    <phoneticPr fontId="5"/>
  </si>
  <si>
    <t>重症・重篤</t>
    <rPh sb="0" eb="2">
      <t>ジュウショウ</t>
    </rPh>
    <rPh sb="3" eb="5">
      <t>ジュウトク</t>
    </rPh>
    <phoneticPr fontId="5"/>
  </si>
  <si>
    <t>疾患の重篤度</t>
    <rPh sb="0" eb="2">
      <t>シッカン</t>
    </rPh>
    <rPh sb="3" eb="5">
      <t>ジュウトク</t>
    </rPh>
    <rPh sb="5" eb="6">
      <t>ド</t>
    </rPh>
    <phoneticPr fontId="5"/>
  </si>
  <si>
    <t>入院・外来の別</t>
    <rPh sb="0" eb="2">
      <t>ニュウイン</t>
    </rPh>
    <rPh sb="3" eb="5">
      <t>ガイライ</t>
    </rPh>
    <rPh sb="6" eb="7">
      <t>ベツ</t>
    </rPh>
    <phoneticPr fontId="5"/>
  </si>
  <si>
    <t>外来</t>
    <rPh sb="0" eb="2">
      <t>ガイライ</t>
    </rPh>
    <phoneticPr fontId="5"/>
  </si>
  <si>
    <t>入院</t>
    <rPh sb="0" eb="2">
      <t>ニュウイン</t>
    </rPh>
    <phoneticPr fontId="5"/>
  </si>
  <si>
    <t>治験機器製造承認の状況</t>
    <rPh sb="0" eb="2">
      <t>チケン</t>
    </rPh>
    <rPh sb="2" eb="4">
      <t>キキ</t>
    </rPh>
    <rPh sb="4" eb="6">
      <t>セイゾウ</t>
    </rPh>
    <rPh sb="6" eb="8">
      <t>ショウニン</t>
    </rPh>
    <rPh sb="9" eb="11">
      <t>ジョウキョウ</t>
    </rPh>
    <phoneticPr fontId="5"/>
  </si>
  <si>
    <t>他の適応で国内で承認</t>
    <rPh sb="0" eb="1">
      <t>ホカ</t>
    </rPh>
    <rPh sb="2" eb="4">
      <t>テキオウ</t>
    </rPh>
    <rPh sb="5" eb="7">
      <t>コクナイ</t>
    </rPh>
    <rPh sb="8" eb="10">
      <t>ショウニン</t>
    </rPh>
    <phoneticPr fontId="5"/>
  </si>
  <si>
    <t>同一適応で欧米で承認</t>
    <rPh sb="0" eb="2">
      <t>ドウイツ</t>
    </rPh>
    <rPh sb="2" eb="4">
      <t>テキオウ</t>
    </rPh>
    <rPh sb="5" eb="7">
      <t>オウベイ</t>
    </rPh>
    <rPh sb="8" eb="10">
      <t>ショウニン</t>
    </rPh>
    <phoneticPr fontId="5"/>
  </si>
  <si>
    <t>未承認</t>
    <rPh sb="0" eb="3">
      <t>ミショウニン</t>
    </rPh>
    <phoneticPr fontId="5"/>
  </si>
  <si>
    <t>ポピュレーション</t>
    <phoneticPr fontId="5"/>
  </si>
  <si>
    <t>成人</t>
    <rPh sb="0" eb="2">
      <t>セイジン</t>
    </rPh>
    <phoneticPr fontId="5"/>
  </si>
  <si>
    <t xml:space="preserve">小児，成人
(高齢者，意識障害者等)
</t>
    <phoneticPr fontId="5"/>
  </si>
  <si>
    <t>乳児・新生児</t>
    <phoneticPr fontId="5"/>
  </si>
  <si>
    <t>観察回数</t>
    <rPh sb="0" eb="2">
      <t>カンサツ</t>
    </rPh>
    <rPh sb="2" eb="4">
      <t>カイスウ</t>
    </rPh>
    <phoneticPr fontId="5"/>
  </si>
  <si>
    <t>５回以内</t>
    <rPh sb="1" eb="2">
      <t>カイ</t>
    </rPh>
    <rPh sb="2" eb="4">
      <t>イナイ</t>
    </rPh>
    <phoneticPr fontId="5"/>
  </si>
  <si>
    <t>６～20回</t>
    <rPh sb="4" eb="5">
      <t>カイ</t>
    </rPh>
    <phoneticPr fontId="5"/>
  </si>
  <si>
    <t>21～25回</t>
    <rPh sb="5" eb="6">
      <t>カイ</t>
    </rPh>
    <phoneticPr fontId="5"/>
  </si>
  <si>
    <t>26回以上</t>
    <rPh sb="2" eb="3">
      <t>カイ</t>
    </rPh>
    <rPh sb="3" eb="5">
      <t>イジョウ</t>
    </rPh>
    <phoneticPr fontId="5"/>
  </si>
  <si>
    <t xml:space="preserve">診療報酬点数のある検査・自他覚症状観察項目数
（受診１回当たり）
</t>
    <phoneticPr fontId="5"/>
  </si>
  <si>
    <t>50項目以内</t>
    <rPh sb="2" eb="4">
      <t>コウモク</t>
    </rPh>
    <rPh sb="4" eb="6">
      <t>イナイ</t>
    </rPh>
    <phoneticPr fontId="5"/>
  </si>
  <si>
    <t>51～100項目</t>
    <rPh sb="6" eb="8">
      <t>コウモク</t>
    </rPh>
    <phoneticPr fontId="5"/>
  </si>
  <si>
    <t>101項目以上</t>
    <rPh sb="3" eb="5">
      <t>コウモク</t>
    </rPh>
    <rPh sb="5" eb="7">
      <t>イジョウ</t>
    </rPh>
    <phoneticPr fontId="5"/>
  </si>
  <si>
    <t xml:space="preserve">診療報酬点数のない検査項目数
（受診１回当たり）
</t>
    <phoneticPr fontId="5"/>
  </si>
  <si>
    <t>１～5項目</t>
    <rPh sb="3" eb="5">
      <t>コウモク</t>
    </rPh>
    <phoneticPr fontId="5"/>
  </si>
  <si>
    <t>6～20項目</t>
    <rPh sb="4" eb="6">
      <t>コウモク</t>
    </rPh>
    <phoneticPr fontId="5"/>
  </si>
  <si>
    <t>21項目以上</t>
    <rPh sb="2" eb="4">
      <t>コウモク</t>
    </rPh>
    <rPh sb="4" eb="6">
      <t>イジョウ</t>
    </rPh>
    <phoneticPr fontId="5"/>
  </si>
  <si>
    <t>大型機械の設置管理</t>
    <phoneticPr fontId="5"/>
  </si>
  <si>
    <t>有</t>
    <rPh sb="0" eb="1">
      <t>ア</t>
    </rPh>
    <phoneticPr fontId="5"/>
  </si>
  <si>
    <t>診療報酬点数のない診療法を修得する関係者</t>
    <phoneticPr fontId="5"/>
  </si>
  <si>
    <t>1～10人</t>
    <rPh sb="4" eb="5">
      <t>ニン</t>
    </rPh>
    <phoneticPr fontId="5"/>
  </si>
  <si>
    <t>11人</t>
    <rPh sb="2" eb="3">
      <t>ニン</t>
    </rPh>
    <phoneticPr fontId="5"/>
  </si>
  <si>
    <t>Ｆ</t>
    <phoneticPr fontId="5"/>
  </si>
  <si>
    <t>Ｇ</t>
    <phoneticPr fontId="5"/>
  </si>
  <si>
    <t>Ｈ</t>
    <phoneticPr fontId="5"/>
  </si>
  <si>
    <t>Ｉ</t>
    <phoneticPr fontId="5"/>
  </si>
  <si>
    <t>Ｊ</t>
    <phoneticPr fontId="5"/>
  </si>
  <si>
    <t>Ｋ</t>
    <phoneticPr fontId="5"/>
  </si>
  <si>
    <t>臨床試験研究経費ポイント算出表（医療機器）記入上の注意事項</t>
    <rPh sb="16" eb="18">
      <t>イリョウ</t>
    </rPh>
    <rPh sb="18" eb="20">
      <t>キキ</t>
    </rPh>
    <phoneticPr fontId="5"/>
  </si>
  <si>
    <t>１　Ａ～Ｍの各項目の該当箇所に○印を付けて下さい。</t>
    <phoneticPr fontId="5"/>
  </si>
  <si>
    <t>　　Ａ　「治験機器の使用目的」</t>
    <rPh sb="5" eb="7">
      <t>チケン</t>
    </rPh>
    <rPh sb="7" eb="9">
      <t>キキ</t>
    </rPh>
    <rPh sb="10" eb="12">
      <t>シヨウ</t>
    </rPh>
    <rPh sb="12" eb="14">
      <t>モクテキ</t>
    </rPh>
    <phoneticPr fontId="5"/>
  </si>
  <si>
    <t>　　　　　（注1）要素ＡのポイントⅠ欄の歯科材料（ｲﾝﾌﾟﾗﾝﾄを除く）及び家庭用医療機器にあっては，ウエイトを
　　　　　　　　 １とする。</t>
    <rPh sb="6" eb="7">
      <t>チュウ</t>
    </rPh>
    <phoneticPr fontId="5"/>
  </si>
  <si>
    <t>　　　　　（注2）要素AのポイントⅡ欄の大型機械は、医薬品医療機器等法により設置管理の求められる医療機器と
　　　　　　　　 する。</t>
    <rPh sb="6" eb="7">
      <t>チュウ</t>
    </rPh>
    <rPh sb="9" eb="11">
      <t>ヨウソ</t>
    </rPh>
    <rPh sb="18" eb="19">
      <t>ラン</t>
    </rPh>
    <rPh sb="20" eb="22">
      <t>オオガタ</t>
    </rPh>
    <rPh sb="22" eb="24">
      <t>キカイ</t>
    </rPh>
    <rPh sb="26" eb="29">
      <t>イヤクヒン</t>
    </rPh>
    <rPh sb="29" eb="31">
      <t>イリョウ</t>
    </rPh>
    <rPh sb="31" eb="33">
      <t>キキ</t>
    </rPh>
    <rPh sb="33" eb="35">
      <t>トウホウ</t>
    </rPh>
    <rPh sb="38" eb="40">
      <t>セッチ</t>
    </rPh>
    <rPh sb="40" eb="42">
      <t>カンリ</t>
    </rPh>
    <rPh sb="43" eb="44">
      <t>モト</t>
    </rPh>
    <rPh sb="48" eb="50">
      <t>イリョウ</t>
    </rPh>
    <rPh sb="50" eb="52">
      <t>キキ</t>
    </rPh>
    <phoneticPr fontId="5"/>
  </si>
  <si>
    <t>　　　　　（注3）同欄の体内植込み医療機器は，患者の体内に手術して植込む医療機器とする</t>
    <rPh sb="6" eb="7">
      <t>チュウ</t>
    </rPh>
    <phoneticPr fontId="5"/>
  </si>
  <si>
    <t>　　　　　（注4）要素ＡのポイントⅢ欄の体内と体外を連結する医療機器は，①組織・骨・歯と体外を連結して処置
　　　　　　　　 や手術に用いる医療機器で，接触時間が２４時間以上とする。②循環血液と接触する医療機器とす
　　　　　　　　 る。</t>
    <rPh sb="6" eb="7">
      <t>チュウ</t>
    </rPh>
    <phoneticPr fontId="5"/>
  </si>
  <si>
    <t>　　　　　（注5）要素ＡのポイントⅣ欄の新構造医療機器とは，既承認医療機器と基本的な構造・原理が異なり全く
　　　　　　　　 の新規性を有するものとする。</t>
    <rPh sb="6" eb="7">
      <t>チュウ</t>
    </rPh>
    <phoneticPr fontId="5"/>
  </si>
  <si>
    <t>　　Ｂ　「疾患の重篤度」</t>
    <rPh sb="5" eb="7">
      <t>シッカン</t>
    </rPh>
    <rPh sb="8" eb="10">
      <t>ジュウトク</t>
    </rPh>
    <rPh sb="10" eb="11">
      <t>ド</t>
    </rPh>
    <phoneticPr fontId="5"/>
  </si>
  <si>
    <t>　　　　　　疾患の全ての中での重篤度を意味し，個々の疾患内での相対的な重篤度やプロトコール上の表現は意味
　　　　　　しない。</t>
    <phoneticPr fontId="5"/>
  </si>
  <si>
    <t>　　Ｅ　「ポピュレーション」</t>
    <phoneticPr fontId="5"/>
  </si>
  <si>
    <t>　　　　　　治験の目的が，「肝・腎」障害を有する患者を対象とする場合で，例えば，「肝機能低下又は腎機能低
　　　　　　下のある患者における薬物動態試験」などが相当する。また，「腎障害を伴う高血圧」（腎血管性高血
　　　　　　圧）や「認知症を伴う高齢者」もこの範囲に含める。</t>
    <phoneticPr fontId="5"/>
  </si>
  <si>
    <t>　　Ｇ　「臨床症状観察項目数（受診1回当たり）」</t>
    <rPh sb="5" eb="7">
      <t>リンショウ</t>
    </rPh>
    <rPh sb="7" eb="9">
      <t>ショウジョウ</t>
    </rPh>
    <rPh sb="9" eb="11">
      <t>カンサツ</t>
    </rPh>
    <rPh sb="11" eb="14">
      <t>コウモクスウ</t>
    </rPh>
    <rPh sb="15" eb="17">
      <t>ジュシン</t>
    </rPh>
    <rPh sb="18" eb="19">
      <t>カイ</t>
    </rPh>
    <rPh sb="19" eb="20">
      <t>ア</t>
    </rPh>
    <phoneticPr fontId="5"/>
  </si>
  <si>
    <t>　　　　　　入院例では，計画書に定められた観察期間の頻度によって区分する。</t>
    <phoneticPr fontId="5"/>
  </si>
  <si>
    <t>　　　　　　枚数は原稿用紙に換算した枚数とする。なお，製造販売後臨床試験の場合「再審査・再評価申請にしよ
　　　　　　うされる文書等の作成」と読み替える。</t>
    <phoneticPr fontId="5"/>
  </si>
  <si>
    <t>臨床試験研究経費ポイント算出表（再生医療等製品）</t>
    <rPh sb="16" eb="18">
      <t>サイセイ</t>
    </rPh>
    <rPh sb="18" eb="20">
      <t>イリョウ</t>
    </rPh>
    <rPh sb="20" eb="21">
      <t>トウ</t>
    </rPh>
    <rPh sb="21" eb="23">
      <t>セイヒン</t>
    </rPh>
    <phoneticPr fontId="5"/>
  </si>
  <si>
    <t>（様式５－４）</t>
    <rPh sb="1" eb="3">
      <t>ヨウシキ</t>
    </rPh>
    <phoneticPr fontId="5"/>
  </si>
  <si>
    <t>（様式５－３）</t>
    <rPh sb="1" eb="3">
      <t>ヨウシキ</t>
    </rPh>
    <phoneticPr fontId="5"/>
  </si>
  <si>
    <t>治験製品製造承認の状況</t>
    <rPh sb="2" eb="4">
      <t>セイヒン</t>
    </rPh>
    <phoneticPr fontId="5"/>
  </si>
  <si>
    <t>Ⅰ相</t>
    <rPh sb="1" eb="2">
      <t>ソウ</t>
    </rPh>
    <phoneticPr fontId="5"/>
  </si>
  <si>
    <t>Ⅱ相</t>
    <phoneticPr fontId="5"/>
  </si>
  <si>
    <t>Ⅲ相</t>
    <phoneticPr fontId="5"/>
  </si>
  <si>
    <t>種類</t>
    <rPh sb="0" eb="2">
      <t>シュルイ</t>
    </rPh>
    <phoneticPr fontId="5"/>
  </si>
  <si>
    <t>相同使用</t>
    <rPh sb="0" eb="2">
      <t>ソウドウ</t>
    </rPh>
    <rPh sb="2" eb="4">
      <t>シヨウ</t>
    </rPh>
    <phoneticPr fontId="5"/>
  </si>
  <si>
    <t>非相同使用</t>
    <rPh sb="0" eb="1">
      <t>ヒ</t>
    </rPh>
    <rPh sb="1" eb="3">
      <t>ソウドウ</t>
    </rPh>
    <rPh sb="3" eb="5">
      <t>シヨウ</t>
    </rPh>
    <phoneticPr fontId="5"/>
  </si>
  <si>
    <t>対象群又は対象製品の有無</t>
    <rPh sb="0" eb="3">
      <t>タイショウグン</t>
    </rPh>
    <rPh sb="3" eb="4">
      <t>マタ</t>
    </rPh>
    <rPh sb="5" eb="7">
      <t>タイショウ</t>
    </rPh>
    <rPh sb="7" eb="9">
      <t>セイヒン</t>
    </rPh>
    <rPh sb="10" eb="12">
      <t>ウム</t>
    </rPh>
    <phoneticPr fontId="5"/>
  </si>
  <si>
    <t>有り（プラセボ）</t>
    <rPh sb="0" eb="1">
      <t>ア</t>
    </rPh>
    <phoneticPr fontId="5"/>
  </si>
  <si>
    <t>採取方法の侵襲度</t>
    <rPh sb="0" eb="2">
      <t>サイシュ</t>
    </rPh>
    <rPh sb="2" eb="4">
      <t>ホウホウ</t>
    </rPh>
    <rPh sb="5" eb="7">
      <t>シンシュウ</t>
    </rPh>
    <rPh sb="7" eb="8">
      <t>ド</t>
    </rPh>
    <phoneticPr fontId="5"/>
  </si>
  <si>
    <t>高度</t>
    <rPh sb="0" eb="2">
      <t>コウド</t>
    </rPh>
    <phoneticPr fontId="5"/>
  </si>
  <si>
    <t>治験製品の投与・使用経路</t>
    <rPh sb="0" eb="2">
      <t>チケン</t>
    </rPh>
    <rPh sb="2" eb="4">
      <t>セイヒン</t>
    </rPh>
    <rPh sb="5" eb="7">
      <t>トウヨ</t>
    </rPh>
    <rPh sb="8" eb="10">
      <t>シヨウ</t>
    </rPh>
    <rPh sb="10" eb="12">
      <t>ケイロ</t>
    </rPh>
    <phoneticPr fontId="5"/>
  </si>
  <si>
    <t>外用</t>
    <rPh sb="0" eb="2">
      <t>ガイヨウ</t>
    </rPh>
    <phoneticPr fontId="5"/>
  </si>
  <si>
    <t>手術</t>
    <rPh sb="0" eb="2">
      <t>シュジュツ</t>
    </rPh>
    <phoneticPr fontId="5"/>
  </si>
  <si>
    <t>投与・使用回数/期間</t>
    <rPh sb="3" eb="5">
      <t>シヨウ</t>
    </rPh>
    <rPh sb="5" eb="7">
      <t>カイスウ</t>
    </rPh>
    <rPh sb="8" eb="10">
      <t>キカン</t>
    </rPh>
    <phoneticPr fontId="5"/>
  </si>
  <si>
    <t>1回/４週間以内</t>
    <rPh sb="1" eb="2">
      <t>カイ</t>
    </rPh>
    <phoneticPr fontId="5"/>
  </si>
  <si>
    <t>2回/５～２４週</t>
    <rPh sb="1" eb="2">
      <t>カイ</t>
    </rPh>
    <phoneticPr fontId="5"/>
  </si>
  <si>
    <t>3回/２５週～５１週</t>
    <rPh sb="1" eb="2">
      <t>カイ</t>
    </rPh>
    <phoneticPr fontId="5"/>
  </si>
  <si>
    <t>1症例当たりの投与期間</t>
    <rPh sb="1" eb="3">
      <t>ショウレイ</t>
    </rPh>
    <rPh sb="3" eb="4">
      <t>ア</t>
    </rPh>
    <rPh sb="7" eb="9">
      <t>トウヨ</t>
    </rPh>
    <rPh sb="9" eb="11">
      <t>キカン</t>
    </rPh>
    <phoneticPr fontId="5"/>
  </si>
  <si>
    <t>）週</t>
    <phoneticPr fontId="5"/>
  </si>
  <si>
    <t>（</t>
    <phoneticPr fontId="5"/>
  </si>
  <si>
    <t>⇒4回以上/５２週以上の場合
下記　※１参照</t>
    <rPh sb="2" eb="3">
      <t>カイ</t>
    </rPh>
    <rPh sb="3" eb="5">
      <t>イジョウ</t>
    </rPh>
    <phoneticPr fontId="5"/>
  </si>
  <si>
    <t>４以下</t>
    <phoneticPr fontId="5"/>
  </si>
  <si>
    <t>５～９</t>
    <phoneticPr fontId="5"/>
  </si>
  <si>
    <t>１０～１９</t>
    <phoneticPr fontId="5"/>
  </si>
  <si>
    <t>２０～４４</t>
    <phoneticPr fontId="5"/>
  </si>
  <si>
    <t>４５以上</t>
    <phoneticPr fontId="5"/>
  </si>
  <si>
    <t>臨床試験研究経費ポイント算出表（再生医療等製品）記入上の注意事項</t>
    <rPh sb="16" eb="18">
      <t>サイセイ</t>
    </rPh>
    <rPh sb="18" eb="20">
      <t>イリョウ</t>
    </rPh>
    <rPh sb="20" eb="21">
      <t>トウ</t>
    </rPh>
    <rPh sb="21" eb="23">
      <t>セイヒン</t>
    </rPh>
    <phoneticPr fontId="5"/>
  </si>
  <si>
    <t>　　Ｈ　「治験製品の投与・使用経路」</t>
    <rPh sb="7" eb="9">
      <t>セイヒン</t>
    </rPh>
    <rPh sb="13" eb="15">
      <t>シヨウ</t>
    </rPh>
    <rPh sb="15" eb="17">
      <t>ケイロ</t>
    </rPh>
    <phoneticPr fontId="5"/>
  </si>
  <si>
    <t>再生医療等製品ポイント算出表</t>
    <rPh sb="0" eb="2">
      <t>サイセイ</t>
    </rPh>
    <rPh sb="2" eb="4">
      <t>イリョウ</t>
    </rPh>
    <rPh sb="4" eb="5">
      <t>トウ</t>
    </rPh>
    <rPh sb="5" eb="7">
      <t>セイヒン</t>
    </rPh>
    <phoneticPr fontId="5"/>
  </si>
  <si>
    <t>（様式５－５）</t>
    <phoneticPr fontId="5"/>
  </si>
  <si>
    <t>使用経路</t>
    <rPh sb="0" eb="2">
      <t>シヨウ</t>
    </rPh>
    <rPh sb="2" eb="4">
      <t>ケイロ</t>
    </rPh>
    <phoneticPr fontId="5"/>
  </si>
  <si>
    <t>二重盲検</t>
    <rPh sb="0" eb="4">
      <t>ニジュウモウケン</t>
    </rPh>
    <phoneticPr fontId="5"/>
  </si>
  <si>
    <r>
      <t xml:space="preserve">二重盲検
</t>
    </r>
    <r>
      <rPr>
        <sz val="9"/>
        <color theme="1"/>
        <rFont val="ＭＳ 明朝"/>
        <family val="1"/>
        <charset val="128"/>
      </rPr>
      <t>（非盲検スタッフ要）</t>
    </r>
    <rPh sb="6" eb="9">
      <t>ヒモウケン</t>
    </rPh>
    <rPh sb="13" eb="14">
      <t>ヨウ</t>
    </rPh>
    <phoneticPr fontId="5"/>
  </si>
  <si>
    <t>冷蔵</t>
    <rPh sb="0" eb="2">
      <t>レイゾウ</t>
    </rPh>
    <phoneticPr fontId="5"/>
  </si>
  <si>
    <t>冷凍（-30℃より低温）</t>
    <rPh sb="0" eb="2">
      <t>レイトウ</t>
    </rPh>
    <rPh sb="9" eb="11">
      <t>テイオン</t>
    </rPh>
    <phoneticPr fontId="5"/>
  </si>
  <si>
    <t>採取検体の保管・処理</t>
    <rPh sb="0" eb="2">
      <t>サイシュ</t>
    </rPh>
    <rPh sb="2" eb="4">
      <t>ケンタイ</t>
    </rPh>
    <rPh sb="5" eb="7">
      <t>ホカン</t>
    </rPh>
    <rPh sb="8" eb="10">
      <t>ショリ</t>
    </rPh>
    <phoneticPr fontId="5"/>
  </si>
  <si>
    <t>保管のみ</t>
    <rPh sb="0" eb="2">
      <t>ホカン</t>
    </rPh>
    <phoneticPr fontId="5"/>
  </si>
  <si>
    <t>保管及び処理あり</t>
    <rPh sb="0" eb="2">
      <t>ホカン</t>
    </rPh>
    <rPh sb="2" eb="3">
      <t>オヨ</t>
    </rPh>
    <rPh sb="4" eb="6">
      <t>ショリ</t>
    </rPh>
    <phoneticPr fontId="5"/>
  </si>
  <si>
    <t>1～3回</t>
    <rPh sb="3" eb="4">
      <t>カイ</t>
    </rPh>
    <phoneticPr fontId="5"/>
  </si>
  <si>
    <t>4回</t>
    <rPh sb="1" eb="2">
      <t>カイ</t>
    </rPh>
    <phoneticPr fontId="5"/>
  </si>
  <si>
    <t>以後5回から1回毎に5ポイント</t>
    <rPh sb="0" eb="2">
      <t>イゴ</t>
    </rPh>
    <rPh sb="3" eb="4">
      <t>カイ</t>
    </rPh>
    <rPh sb="7" eb="8">
      <t>カイ</t>
    </rPh>
    <rPh sb="8" eb="9">
      <t>ゴト</t>
    </rPh>
    <phoneticPr fontId="5"/>
  </si>
  <si>
    <t>（様式５－6）</t>
    <phoneticPr fontId="5"/>
  </si>
  <si>
    <t xml:space="preserve">臨床試験研究経費ポイント算出表（その１）
（体外診断用医薬品の臨床性能試験）
</t>
    <rPh sb="0" eb="2">
      <t>リンショウ</t>
    </rPh>
    <rPh sb="2" eb="4">
      <t>シケン</t>
    </rPh>
    <rPh sb="4" eb="6">
      <t>ケンキュウ</t>
    </rPh>
    <rPh sb="6" eb="8">
      <t>ケイヒ</t>
    </rPh>
    <rPh sb="12" eb="14">
      <t>サンシュツ</t>
    </rPh>
    <rPh sb="14" eb="15">
      <t>ヒョウ</t>
    </rPh>
    <rPh sb="22" eb="24">
      <t>タイガイ</t>
    </rPh>
    <rPh sb="24" eb="27">
      <t>シンダンヨウ</t>
    </rPh>
    <rPh sb="27" eb="30">
      <t>イヤクヒン</t>
    </rPh>
    <rPh sb="31" eb="33">
      <t>リンショウ</t>
    </rPh>
    <rPh sb="33" eb="35">
      <t>セイノウ</t>
    </rPh>
    <rPh sb="35" eb="37">
      <t>シケン</t>
    </rPh>
    <phoneticPr fontId="5"/>
  </si>
  <si>
    <t>検体数</t>
    <rPh sb="0" eb="2">
      <t>ケンタイ</t>
    </rPh>
    <rPh sb="2" eb="3">
      <t>スウ</t>
    </rPh>
    <phoneticPr fontId="5"/>
  </si>
  <si>
    <t>75検体以下</t>
    <rPh sb="2" eb="4">
      <t>ケンタイ</t>
    </rPh>
    <rPh sb="4" eb="6">
      <t>イカ</t>
    </rPh>
    <phoneticPr fontId="5"/>
  </si>
  <si>
    <t>76～150検体</t>
    <rPh sb="6" eb="8">
      <t>ケンタイ</t>
    </rPh>
    <phoneticPr fontId="5"/>
  </si>
  <si>
    <t>151検体</t>
    <rPh sb="3" eb="5">
      <t>ケンタイ</t>
    </rPh>
    <phoneticPr fontId="5"/>
  </si>
  <si>
    <t>負荷試験</t>
    <rPh sb="0" eb="2">
      <t>フカ</t>
    </rPh>
    <rPh sb="2" eb="4">
      <t>シケン</t>
    </rPh>
    <phoneticPr fontId="5"/>
  </si>
  <si>
    <t>検体採取の難易度</t>
    <rPh sb="0" eb="2">
      <t>ケンタイ</t>
    </rPh>
    <rPh sb="2" eb="4">
      <t>サイシュ</t>
    </rPh>
    <rPh sb="5" eb="8">
      <t>ナンイド</t>
    </rPh>
    <phoneticPr fontId="5"/>
  </si>
  <si>
    <t xml:space="preserve">尿，糞便，
唾液，喀痰，毛髪，涙液，汗
</t>
    <rPh sb="0" eb="1">
      <t>ニョウ</t>
    </rPh>
    <rPh sb="2" eb="4">
      <t>フンベン</t>
    </rPh>
    <rPh sb="6" eb="8">
      <t>ダエキ</t>
    </rPh>
    <rPh sb="9" eb="11">
      <t>カクタン</t>
    </rPh>
    <rPh sb="12" eb="14">
      <t>モウハツ</t>
    </rPh>
    <rPh sb="15" eb="17">
      <t>ルイエキ</t>
    </rPh>
    <rPh sb="18" eb="19">
      <t>カン</t>
    </rPh>
    <phoneticPr fontId="5"/>
  </si>
  <si>
    <t>血液，分泌物，精液，粘液，乳汁，髄液</t>
    <rPh sb="0" eb="2">
      <t>ケツエキ</t>
    </rPh>
    <rPh sb="3" eb="5">
      <t>ブンピツ</t>
    </rPh>
    <rPh sb="5" eb="6">
      <t>ブツ</t>
    </rPh>
    <rPh sb="7" eb="9">
      <t>セイエキ</t>
    </rPh>
    <rPh sb="10" eb="12">
      <t>ネンエキ</t>
    </rPh>
    <rPh sb="13" eb="15">
      <t>ニュウジュウ</t>
    </rPh>
    <rPh sb="16" eb="18">
      <t>ズイエキ</t>
    </rPh>
    <phoneticPr fontId="5"/>
  </si>
  <si>
    <t>胃液，腸液</t>
    <rPh sb="0" eb="2">
      <t>イエキ</t>
    </rPh>
    <rPh sb="3" eb="5">
      <t>チョウエキ</t>
    </rPh>
    <phoneticPr fontId="5"/>
  </si>
  <si>
    <t>髄液，羊水，組織，胸水，腹水，腫瘍内容物</t>
    <rPh sb="0" eb="2">
      <t>ズイエキ</t>
    </rPh>
    <rPh sb="3" eb="5">
      <t>ヨウスイ</t>
    </rPh>
    <rPh sb="6" eb="8">
      <t>ソシキ</t>
    </rPh>
    <rPh sb="9" eb="11">
      <t>キョウスイ</t>
    </rPh>
    <rPh sb="12" eb="14">
      <t>フクスイ</t>
    </rPh>
    <rPh sb="15" eb="17">
      <t>シュヨウ</t>
    </rPh>
    <rPh sb="17" eb="19">
      <t>ナイヨウ</t>
    </rPh>
    <rPh sb="19" eb="20">
      <t>ブツ</t>
    </rPh>
    <phoneticPr fontId="5"/>
  </si>
  <si>
    <t>検体の対象</t>
    <rPh sb="0" eb="2">
      <t>ケンタイ</t>
    </rPh>
    <rPh sb="3" eb="5">
      <t>タイショウ</t>
    </rPh>
    <phoneticPr fontId="5"/>
  </si>
  <si>
    <t>小児</t>
    <rPh sb="0" eb="2">
      <t>ショウニ</t>
    </rPh>
    <phoneticPr fontId="5"/>
  </si>
  <si>
    <t>新生児</t>
    <rPh sb="0" eb="3">
      <t>シンセイジ</t>
    </rPh>
    <phoneticPr fontId="5"/>
  </si>
  <si>
    <t>検体収集の難易度</t>
    <rPh sb="0" eb="2">
      <t>ケンタイ</t>
    </rPh>
    <rPh sb="2" eb="4">
      <t>シュウシュウ</t>
    </rPh>
    <rPh sb="5" eb="8">
      <t>ナンイド</t>
    </rPh>
    <phoneticPr fontId="5"/>
  </si>
  <si>
    <t>希少疾患以外</t>
    <rPh sb="0" eb="2">
      <t>キショウ</t>
    </rPh>
    <rPh sb="2" eb="4">
      <t>シッカン</t>
    </rPh>
    <rPh sb="4" eb="6">
      <t>イガイ</t>
    </rPh>
    <phoneticPr fontId="5"/>
  </si>
  <si>
    <t>希少疾患対象</t>
    <rPh sb="0" eb="2">
      <t>キショウ</t>
    </rPh>
    <rPh sb="2" eb="4">
      <t>シッカン</t>
    </rPh>
    <rPh sb="4" eb="6">
      <t>タイショウ</t>
    </rPh>
    <phoneticPr fontId="5"/>
  </si>
  <si>
    <t>経過観察</t>
    <rPh sb="0" eb="2">
      <t>ケイカ</t>
    </rPh>
    <rPh sb="2" eb="4">
      <t>カンサツ</t>
    </rPh>
    <phoneticPr fontId="5"/>
  </si>
  <si>
    <t>測定方法</t>
    <rPh sb="0" eb="2">
      <t>ソクテイ</t>
    </rPh>
    <rPh sb="2" eb="4">
      <t>ホウホウ</t>
    </rPh>
    <phoneticPr fontId="5"/>
  </si>
  <si>
    <t>自動分析法</t>
    <rPh sb="0" eb="2">
      <t>ジドウ</t>
    </rPh>
    <rPh sb="2" eb="4">
      <t>ブンセキ</t>
    </rPh>
    <rPh sb="4" eb="5">
      <t>ホウ</t>
    </rPh>
    <phoneticPr fontId="5"/>
  </si>
  <si>
    <t>用手法</t>
    <rPh sb="0" eb="1">
      <t>ヨウ</t>
    </rPh>
    <rPh sb="1" eb="3">
      <t>シュホウ</t>
    </rPh>
    <phoneticPr fontId="5"/>
  </si>
  <si>
    <t>承認申請に使用される文書等の作成</t>
    <rPh sb="0" eb="2">
      <t>ショウニン</t>
    </rPh>
    <rPh sb="2" eb="4">
      <t>シンセイ</t>
    </rPh>
    <rPh sb="5" eb="7">
      <t>シヨウ</t>
    </rPh>
    <rPh sb="10" eb="12">
      <t>ブンショ</t>
    </rPh>
    <rPh sb="12" eb="13">
      <t>トウ</t>
    </rPh>
    <rPh sb="14" eb="16">
      <t>サクセイ</t>
    </rPh>
    <phoneticPr fontId="5"/>
  </si>
  <si>
    <t>×人数</t>
    <rPh sb="1" eb="3">
      <t>ニンズウ</t>
    </rPh>
    <phoneticPr fontId="5"/>
  </si>
  <si>
    <t>臨床試験研究経費ポイント算出表（その１）（体外診断用医薬品の臨床性能試験）</t>
    <phoneticPr fontId="5"/>
  </si>
  <si>
    <t>記入上の注意事項</t>
    <phoneticPr fontId="5"/>
  </si>
  <si>
    <t>１　Ａ～Ｉの各項目の該当箇所に○印を付けて下さい。</t>
    <phoneticPr fontId="5"/>
  </si>
  <si>
    <t>　　　（注１）　当該ポイント算出表は、測定項目が新しい品目に係る臨床性能試験のデータを収集するものについ
　　　　　　　　て適用する。</t>
    <rPh sb="4" eb="5">
      <t>チュウ</t>
    </rPh>
    <rPh sb="8" eb="10">
      <t>トウガイ</t>
    </rPh>
    <rPh sb="14" eb="16">
      <t>サンシュツ</t>
    </rPh>
    <rPh sb="16" eb="17">
      <t>ヒョウ</t>
    </rPh>
    <rPh sb="19" eb="21">
      <t>ソクテイ</t>
    </rPh>
    <rPh sb="21" eb="23">
      <t>コウモク</t>
    </rPh>
    <rPh sb="24" eb="25">
      <t>アタラ</t>
    </rPh>
    <rPh sb="27" eb="29">
      <t>ヒンモク</t>
    </rPh>
    <rPh sb="30" eb="31">
      <t>カカ</t>
    </rPh>
    <rPh sb="32" eb="34">
      <t>リンショウ</t>
    </rPh>
    <rPh sb="34" eb="36">
      <t>セイノウ</t>
    </rPh>
    <rPh sb="36" eb="38">
      <t>シケン</t>
    </rPh>
    <rPh sb="43" eb="45">
      <t>シュウシュウ</t>
    </rPh>
    <rPh sb="62" eb="64">
      <t>テキヨウ</t>
    </rPh>
    <phoneticPr fontId="5"/>
  </si>
  <si>
    <t>　　　（注２）　「B負荷試験」及び「F経過観察」の欄は，当該臨床性能試験を実施する際に，薬剤負荷試験などの
　　　　　　　　 試験を課す場合及び経過観察を課す場合，その課した人数に応じてポイントを算出すること。</t>
    <phoneticPr fontId="5"/>
  </si>
  <si>
    <t>　　　（注３）  「C検体採取の難易度」の欄において，血液とは全血，血漿又は血清をいう。また，記載以外の検体
　　　　　　　　 の場合は検体採取の難易度に応じて算出すること。</t>
    <phoneticPr fontId="5"/>
  </si>
  <si>
    <t xml:space="preserve">臨床試験研究経費ポイント算出表（その２）
（体外診断用医薬品の臨床性能試験）
</t>
    <rPh sb="0" eb="2">
      <t>リンショウ</t>
    </rPh>
    <rPh sb="2" eb="4">
      <t>シケン</t>
    </rPh>
    <rPh sb="4" eb="6">
      <t>ケンキュウ</t>
    </rPh>
    <rPh sb="6" eb="8">
      <t>ケイヒ</t>
    </rPh>
    <rPh sb="12" eb="14">
      <t>サンシュツ</t>
    </rPh>
    <rPh sb="14" eb="15">
      <t>ヒョウ</t>
    </rPh>
    <rPh sb="22" eb="24">
      <t>タイガイ</t>
    </rPh>
    <rPh sb="24" eb="27">
      <t>シンダンヨウ</t>
    </rPh>
    <rPh sb="27" eb="30">
      <t>イヤクヒン</t>
    </rPh>
    <rPh sb="31" eb="33">
      <t>リンショウ</t>
    </rPh>
    <rPh sb="33" eb="35">
      <t>セイノウ</t>
    </rPh>
    <rPh sb="35" eb="37">
      <t>シケン</t>
    </rPh>
    <phoneticPr fontId="5"/>
  </si>
  <si>
    <t>（様式５－7）</t>
    <phoneticPr fontId="5"/>
  </si>
  <si>
    <r>
      <t xml:space="preserve">Ⅱ
</t>
    </r>
    <r>
      <rPr>
        <sz val="9"/>
        <color theme="1"/>
        <rFont val="ＭＳ 明朝"/>
        <family val="1"/>
        <charset val="128"/>
      </rPr>
      <t>（ウエイト×２）</t>
    </r>
    <phoneticPr fontId="5"/>
  </si>
  <si>
    <r>
      <t xml:space="preserve">Ⅲ
</t>
    </r>
    <r>
      <rPr>
        <sz val="9"/>
        <color theme="1"/>
        <rFont val="ＭＳ 明朝"/>
        <family val="1"/>
        <charset val="128"/>
      </rPr>
      <t>（ウエイト×３）</t>
    </r>
    <phoneticPr fontId="5"/>
  </si>
  <si>
    <r>
      <t xml:space="preserve">Ⅳ
</t>
    </r>
    <r>
      <rPr>
        <sz val="9"/>
        <color theme="1"/>
        <rFont val="ＭＳ 明朝"/>
        <family val="1"/>
        <charset val="128"/>
      </rPr>
      <t>（ウエイト×５）</t>
    </r>
    <phoneticPr fontId="5"/>
  </si>
  <si>
    <t>Ｂ</t>
    <phoneticPr fontId="5"/>
  </si>
  <si>
    <t>Ｃ</t>
    <phoneticPr fontId="5"/>
  </si>
  <si>
    <t>Ｄ</t>
    <phoneticPr fontId="5"/>
  </si>
  <si>
    <t>Ｅ</t>
    <phoneticPr fontId="5"/>
  </si>
  <si>
    <t>Ｆ</t>
    <phoneticPr fontId="5"/>
  </si>
  <si>
    <t>50検体以下</t>
    <rPh sb="2" eb="4">
      <t>ケンタイ</t>
    </rPh>
    <rPh sb="4" eb="6">
      <t>イカ</t>
    </rPh>
    <phoneticPr fontId="5"/>
  </si>
  <si>
    <t>50～100検体</t>
    <rPh sb="6" eb="8">
      <t>ケンタイ</t>
    </rPh>
    <phoneticPr fontId="5"/>
  </si>
  <si>
    <t>101～300検体</t>
    <rPh sb="7" eb="9">
      <t>ケンタイ</t>
    </rPh>
    <phoneticPr fontId="5"/>
  </si>
  <si>
    <t>301検体以上</t>
    <rPh sb="3" eb="5">
      <t>ケンタイ</t>
    </rPh>
    <rPh sb="5" eb="7">
      <t>イジョウ</t>
    </rPh>
    <phoneticPr fontId="5"/>
  </si>
  <si>
    <t>臨床試験研究経費ポイント算出表（その２）</t>
    <phoneticPr fontId="5"/>
  </si>
  <si>
    <t>（体外診断用医薬品の臨床性能試験）</t>
    <phoneticPr fontId="5"/>
  </si>
  <si>
    <t>１　Ａ～Ｆの各項目の該当箇所に○印を付けて下さい。</t>
    <phoneticPr fontId="5"/>
  </si>
  <si>
    <t>　　　（注１）　「相関及び性能試験」を「臨床性能試験」と併せて行う場合は，当該ポイント算出表にお
　　　　　　　　 ける「A検体数」欄のポイント数を臨床性能試験の研究経費ポイント算出表に加算して算出する。</t>
    <rPh sb="4" eb="5">
      <t>チュウ</t>
    </rPh>
    <phoneticPr fontId="5"/>
  </si>
  <si>
    <t>　　　（注２）　「B検体採取の難易度」の欄において，血液とは全血，血漿又は血清をいう。また，記載以外の検体
　　　　　　　　 の場合は検体採取の難易度に応じて算出すること。</t>
    <phoneticPr fontId="5"/>
  </si>
  <si>
    <t>Ｊ</t>
    <phoneticPr fontId="5"/>
  </si>
  <si>
    <t>非盲検薬剤師の設定</t>
    <rPh sb="0" eb="3">
      <t>ヒモウケン</t>
    </rPh>
    <rPh sb="3" eb="6">
      <t>ヤクザイシ</t>
    </rPh>
    <rPh sb="7" eb="9">
      <t>セッテイ</t>
    </rPh>
    <phoneticPr fontId="5"/>
  </si>
  <si>
    <t>有り</t>
    <rPh sb="0" eb="1">
      <t>ア</t>
    </rPh>
    <phoneticPr fontId="5"/>
  </si>
  <si>
    <t>Ｋ</t>
    <phoneticPr fontId="5"/>
  </si>
  <si>
    <t>IWRS,IVRS操作</t>
    <rPh sb="9" eb="11">
      <t>ソウサ</t>
    </rPh>
    <phoneticPr fontId="5"/>
  </si>
  <si>
    <t>IWRS等で搬入依頼必要</t>
    <rPh sb="4" eb="5">
      <t>トウ</t>
    </rPh>
    <rPh sb="6" eb="8">
      <t>ハンニュウ</t>
    </rPh>
    <rPh sb="8" eb="10">
      <t>イライ</t>
    </rPh>
    <rPh sb="10" eb="12">
      <t>ヒツヨウ</t>
    </rPh>
    <phoneticPr fontId="5"/>
  </si>
  <si>
    <t>回収時操作必要</t>
    <rPh sb="0" eb="3">
      <t>カイシュウジ</t>
    </rPh>
    <rPh sb="3" eb="5">
      <t>ソウサ</t>
    </rPh>
    <rPh sb="5" eb="7">
      <t>ヒツヨウ</t>
    </rPh>
    <phoneticPr fontId="5"/>
  </si>
  <si>
    <t>入院・外来の別</t>
    <phoneticPr fontId="5"/>
  </si>
  <si>
    <t>Ｖ</t>
    <phoneticPr fontId="5"/>
  </si>
  <si>
    <t>追跡調査</t>
    <rPh sb="0" eb="2">
      <t>ツイセキ</t>
    </rPh>
    <rPh sb="2" eb="4">
      <t>チョウサ</t>
    </rPh>
    <phoneticPr fontId="5"/>
  </si>
  <si>
    <t>回</t>
    <rPh sb="0" eb="1">
      <t>カイ</t>
    </rPh>
    <phoneticPr fontId="5"/>
  </si>
  <si>
    <t>２５～５１週</t>
    <phoneticPr fontId="5"/>
  </si>
  <si>
    <r>
      <t>⇒５２週以上の場合下記　</t>
    </r>
    <r>
      <rPr>
        <sz val="8"/>
        <color theme="1"/>
        <rFont val="ＭＳ 明朝"/>
        <family val="1"/>
        <charset val="128"/>
      </rPr>
      <t>※１参照
1症例当たりの投与期間</t>
    </r>
    <phoneticPr fontId="5"/>
  </si>
  <si>
    <r>
      <t>特殊処理</t>
    </r>
    <r>
      <rPr>
        <sz val="8"/>
        <color theme="1"/>
        <rFont val="ＭＳ Ｐ明朝"/>
        <family val="1"/>
        <charset val="128"/>
      </rPr>
      <t>(本院手順以外)</t>
    </r>
    <phoneticPr fontId="5"/>
  </si>
  <si>
    <r>
      <rPr>
        <sz val="9"/>
        <color theme="1"/>
        <rFont val="ＭＳ 明朝"/>
        <family val="1"/>
        <charset val="128"/>
      </rPr>
      <t>小児，成人</t>
    </r>
    <r>
      <rPr>
        <sz val="8"/>
        <color theme="1"/>
        <rFont val="Century"/>
        <family val="1"/>
      </rPr>
      <t>(</t>
    </r>
    <r>
      <rPr>
        <sz val="8"/>
        <color theme="1"/>
        <rFont val="ＭＳ 明朝"/>
        <family val="1"/>
        <charset val="128"/>
      </rPr>
      <t>高齢者，肝腎傷害等合併有</t>
    </r>
    <r>
      <rPr>
        <sz val="8"/>
        <color theme="1"/>
        <rFont val="Century"/>
        <family val="1"/>
      </rPr>
      <t>)</t>
    </r>
    <phoneticPr fontId="5"/>
  </si>
  <si>
    <t>治験期間：西暦　　年　　月　　日から　西暦　　年　　月　　日　まで</t>
    <phoneticPr fontId="5"/>
  </si>
  <si>
    <t xml:space="preserve">･新構造医療機器(注５)
※注1,2,3,4,5は別紙参照
</t>
    <phoneticPr fontId="5"/>
  </si>
  <si>
    <r>
      <rPr>
        <sz val="9"/>
        <color theme="1"/>
        <rFont val="ＭＳ 明朝"/>
        <family val="1"/>
        <charset val="128"/>
      </rPr>
      <t>小児，成人</t>
    </r>
    <r>
      <rPr>
        <sz val="8"/>
        <color theme="1"/>
        <rFont val="Century"/>
        <family val="1"/>
      </rPr>
      <t>(</t>
    </r>
    <r>
      <rPr>
        <sz val="8"/>
        <color theme="1"/>
        <rFont val="ＭＳ 明朝"/>
        <family val="1"/>
        <charset val="128"/>
      </rPr>
      <t>高齢者，肝腎傷害等合併有</t>
    </r>
    <r>
      <rPr>
        <sz val="8"/>
        <color theme="1"/>
        <rFont val="Century"/>
        <family val="1"/>
      </rPr>
      <t>)</t>
    </r>
    <phoneticPr fontId="5"/>
  </si>
  <si>
    <t/>
  </si>
  <si>
    <t>Ｓ</t>
    <phoneticPr fontId="5"/>
  </si>
  <si>
    <t>※１　52週以上の場合は，52週毎に10ポイントを加算　　例）52～103週＝10ポイント＋10ポイント</t>
    <phoneticPr fontId="5"/>
  </si>
  <si>
    <t>人数×1/5</t>
    <rPh sb="0" eb="2">
      <t>ニンズウ</t>
    </rPh>
    <phoneticPr fontId="5"/>
  </si>
  <si>
    <t>　　　　　　外部機関等へ提出するために，作成する場合算定する。特殊処理とは，本院の病理部の手順によらない
　　　　　　処理方法を適用する場合採用する。</t>
    <phoneticPr fontId="5"/>
  </si>
  <si>
    <t>　　　　　　実施計画書に記載されているＱＯＬ調査の回数</t>
    <rPh sb="6" eb="8">
      <t>ジッシ</t>
    </rPh>
    <rPh sb="8" eb="11">
      <t>ケイカクショ</t>
    </rPh>
    <rPh sb="12" eb="14">
      <t>キサイ</t>
    </rPh>
    <rPh sb="22" eb="24">
      <t>チョウサ</t>
    </rPh>
    <rPh sb="25" eb="27">
      <t>カイスウ</t>
    </rPh>
    <phoneticPr fontId="5"/>
  </si>
  <si>
    <t>　　Ｖ　「追跡調査」</t>
    <rPh sb="5" eb="7">
      <t>ツイセキ</t>
    </rPh>
    <rPh sb="7" eb="9">
      <t>チョウサ</t>
    </rPh>
    <phoneticPr fontId="5"/>
  </si>
  <si>
    <t>　　　　　　実施計画書に記載されている治験薬投与終了後の追跡調査の回数。生存確認調査を含む。</t>
    <rPh sb="6" eb="8">
      <t>ジッシ</t>
    </rPh>
    <rPh sb="8" eb="11">
      <t>ケイカクショ</t>
    </rPh>
    <rPh sb="12" eb="14">
      <t>キサイ</t>
    </rPh>
    <rPh sb="19" eb="22">
      <t>チケンヤク</t>
    </rPh>
    <rPh sb="22" eb="24">
      <t>トウヨ</t>
    </rPh>
    <rPh sb="24" eb="26">
      <t>シュウリョウ</t>
    </rPh>
    <rPh sb="26" eb="27">
      <t>アト</t>
    </rPh>
    <rPh sb="28" eb="30">
      <t>ツイセキ</t>
    </rPh>
    <rPh sb="30" eb="32">
      <t>チョウサ</t>
    </rPh>
    <rPh sb="33" eb="35">
      <t>カイスウ</t>
    </rPh>
    <rPh sb="36" eb="38">
      <t>セイゾン</t>
    </rPh>
    <rPh sb="38" eb="40">
      <t>カクニン</t>
    </rPh>
    <rPh sb="40" eb="42">
      <t>チョウサ</t>
    </rPh>
    <rPh sb="43" eb="44">
      <t>フク</t>
    </rPh>
    <phoneticPr fontId="5"/>
  </si>
  <si>
    <t>Ｗ</t>
    <phoneticPr fontId="5"/>
  </si>
  <si>
    <t>症例発表</t>
    <rPh sb="0" eb="2">
      <t>ショウレイ</t>
    </rPh>
    <rPh sb="2" eb="4">
      <t>ハッピョウ</t>
    </rPh>
    <phoneticPr fontId="5"/>
  </si>
  <si>
    <t>Ｘ</t>
    <phoneticPr fontId="5"/>
  </si>
  <si>
    <t>　　Ｘ　「承認申請に使用される文書等の作成」</t>
    <phoneticPr fontId="5"/>
  </si>
  <si>
    <t>Ｌ</t>
    <phoneticPr fontId="5"/>
  </si>
  <si>
    <t>Ｏ</t>
    <phoneticPr fontId="5"/>
  </si>
  <si>
    <t>1回</t>
    <rPh sb="1" eb="2">
      <t>カイ</t>
    </rPh>
    <phoneticPr fontId="5"/>
  </si>
  <si>
    <t>Ｔ</t>
    <phoneticPr fontId="5"/>
  </si>
  <si>
    <t>Ｕ</t>
    <phoneticPr fontId="5"/>
  </si>
  <si>
    <t>Ｖ</t>
    <phoneticPr fontId="5"/>
  </si>
  <si>
    <t>Ｗ</t>
    <phoneticPr fontId="5"/>
  </si>
  <si>
    <t>Ｘ</t>
    <phoneticPr fontId="5"/>
  </si>
  <si>
    <t>　　Ｕ　「ＱＯＬ調査」</t>
    <rPh sb="8" eb="10">
      <t>チョウサ</t>
    </rPh>
    <phoneticPr fontId="5"/>
  </si>
  <si>
    <t>　　Ｖ　「追跡調査」</t>
    <rPh sb="5" eb="7">
      <t>ツイセキ</t>
    </rPh>
    <rPh sb="7" eb="9">
      <t>チョウサ</t>
    </rPh>
    <phoneticPr fontId="5"/>
  </si>
  <si>
    <t>　　　　　　実施計画書に記載されているＱＯＬ調査の回数</t>
    <phoneticPr fontId="5"/>
  </si>
  <si>
    <t>　　　　　　実施計画書に記載されているＱＯＬ調査の回数</t>
    <phoneticPr fontId="5"/>
  </si>
  <si>
    <t>　　　　　　実施計画書に記載されている治験薬投与終了後の追跡調査の回数。生存確認調査を含む。</t>
    <phoneticPr fontId="5"/>
  </si>
  <si>
    <t>　　　　　　実施計画書に記載されている治験薬投与終了後の追跡調査の回数。生存確認調査を含む。</t>
    <phoneticPr fontId="5"/>
  </si>
  <si>
    <t>　　Ｘ　「承認申請に使用される文書等の作成」</t>
    <phoneticPr fontId="5"/>
  </si>
  <si>
    <t>　　Ｕ　「ＱＯＬ調査」</t>
    <rPh sb="8" eb="10">
      <t>チョウサ</t>
    </rPh>
    <phoneticPr fontId="5"/>
  </si>
  <si>
    <t>払出時確定入力必要</t>
    <rPh sb="0" eb="1">
      <t>ハラ</t>
    </rPh>
    <rPh sb="1" eb="2">
      <t>ダ</t>
    </rPh>
    <rPh sb="2" eb="3">
      <t>トキ</t>
    </rPh>
    <rPh sb="3" eb="5">
      <t>カクテイ</t>
    </rPh>
    <rPh sb="5" eb="7">
      <t>ニュウリョク</t>
    </rPh>
    <rPh sb="7" eb="9">
      <t>ヒツヨウ</t>
    </rPh>
    <phoneticPr fontId="5"/>
  </si>
  <si>
    <t>治験薬の調製</t>
    <rPh sb="0" eb="3">
      <t>チケンヤク</t>
    </rPh>
    <rPh sb="4" eb="6">
      <t>チョウセイ</t>
    </rPh>
    <phoneticPr fontId="5"/>
  </si>
  <si>
    <t>治験製品の調製</t>
    <rPh sb="0" eb="2">
      <t>チケン</t>
    </rPh>
    <rPh sb="2" eb="4">
      <t>セイヒン</t>
    </rPh>
    <rPh sb="5" eb="7">
      <t>チョウセイ</t>
    </rPh>
    <phoneticPr fontId="5"/>
  </si>
  <si>
    <t>Ｍ</t>
    <phoneticPr fontId="5"/>
  </si>
  <si>
    <t>Ｎ</t>
    <phoneticPr fontId="5"/>
  </si>
  <si>
    <t>Ｐ</t>
    <phoneticPr fontId="5"/>
  </si>
  <si>
    <t>　　Ｍ　「ＱＯＬ調査」</t>
    <rPh sb="8" eb="10">
      <t>チョウサ</t>
    </rPh>
    <phoneticPr fontId="5"/>
  </si>
  <si>
    <t>　　Ｎ　「追跡調査」</t>
    <rPh sb="5" eb="7">
      <t>ツイセキ</t>
    </rPh>
    <rPh sb="7" eb="9">
      <t>チョウサ</t>
    </rPh>
    <phoneticPr fontId="5"/>
  </si>
  <si>
    <t>　　Ｐ　「承認申請に使用される文書等の作成」</t>
    <rPh sb="5" eb="7">
      <t>ショウニン</t>
    </rPh>
    <rPh sb="7" eb="9">
      <t>シンセイ</t>
    </rPh>
    <rPh sb="10" eb="12">
      <t>シヨウ</t>
    </rPh>
    <rPh sb="15" eb="17">
      <t>ブンショ</t>
    </rPh>
    <rPh sb="17" eb="18">
      <t>トウ</t>
    </rPh>
    <rPh sb="19" eb="21">
      <t>サクセイ</t>
    </rPh>
    <phoneticPr fontId="5"/>
  </si>
  <si>
    <t>1回</t>
    <rPh sb="1" eb="2">
      <t>カイ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</si>
</sst>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8" x14ac:knownFonts="1">
    <font>
      <sz val="11"/>
      <color theme="1"/>
      <name val="游ゴシック"/>
      <family val="2"/>
      <charset val="128"/>
      <scheme val="minor"/>
    </font>
    <font>
      <sz val="10.5"/>
      <color theme="1"/>
      <name val="Century"/>
      <family val="1"/>
    </font>
    <font>
      <sz val="10.5"/>
      <color theme="1"/>
      <name val="ＭＳ 明朝"/>
      <family val="1"/>
      <charset val="128"/>
    </font>
    <font>
      <sz val="9"/>
      <color theme="1"/>
      <name val="Century"/>
      <family val="1"/>
    </font>
    <font>
      <sz val="9"/>
      <color theme="1"/>
      <name val="ＭＳ 明朝"/>
      <family val="1"/>
      <charset val="128"/>
    </font>
    <font>
      <sz val="6"/>
      <name val="游ゴシック"/>
      <family val="2"/>
      <charset val="128"/>
      <scheme val="minor"/>
    </font>
    <font>
      <b/>
      <sz val="12"/>
      <color theme="1"/>
      <name val="ＭＳ ゴシック"/>
      <family val="3"/>
      <charset val="128"/>
    </font>
    <font>
      <u/>
      <sz val="10.5"/>
      <color theme="1"/>
      <name val="ＭＳ 明朝"/>
      <family val="1"/>
      <charset val="128"/>
    </font>
    <font>
      <b/>
      <sz val="10.5"/>
      <color theme="1"/>
      <name val="ＭＳ ゴシック"/>
      <family val="3"/>
      <charset val="128"/>
    </font>
    <font>
      <sz val="7"/>
      <color theme="1"/>
      <name val="Times New Roman"/>
      <family val="1"/>
    </font>
    <font>
      <sz val="12"/>
      <color theme="1"/>
      <name val="ＭＳ 明朝"/>
      <family val="1"/>
      <charset val="128"/>
    </font>
    <font>
      <sz val="9"/>
      <color theme="1"/>
      <name val="ＭＳ Ｐ明朝"/>
      <family val="1"/>
      <charset val="128"/>
    </font>
    <font>
      <sz val="11"/>
      <color theme="1"/>
      <name val="ＭＳ 明朝"/>
      <family val="1"/>
      <charset val="128"/>
    </font>
    <font>
      <sz val="10.5"/>
      <color theme="1"/>
      <name val="ＭＳ Ｐ明朝"/>
      <family val="1"/>
      <charset val="128"/>
    </font>
    <font>
      <sz val="10"/>
      <color theme="1"/>
      <name val="ＭＳ 明朝"/>
      <family val="1"/>
      <charset val="128"/>
    </font>
    <font>
      <sz val="8"/>
      <color theme="1"/>
      <name val="ＭＳ 明朝"/>
      <family val="1"/>
      <charset val="128"/>
    </font>
    <font>
      <sz val="8"/>
      <color theme="1"/>
      <name val="Century"/>
      <family val="1"/>
    </font>
    <font>
      <sz val="8"/>
      <color theme="1"/>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alignment vertical="center"/>
    </xf>
  </cellStyleXfs>
  <cellXfs count="143">
    <xf numFmtId="0" fontId="0" fillId="0" borderId="0" xfId="0">
      <alignmen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center" vertical="center"/>
    </xf>
    <xf numFmtId="0" fontId="4" fillId="0" borderId="1" xfId="0" applyFont="1" applyBorder="1" applyAlignment="1">
      <alignment vertical="center" wrapText="1"/>
    </xf>
    <xf numFmtId="0" fontId="11" fillId="0" borderId="1" xfId="0" applyFont="1" applyBorder="1" applyAlignment="1">
      <alignment horizontal="justify"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176" fontId="4" fillId="0" borderId="1" xfId="0" applyNumberFormat="1" applyFont="1" applyBorder="1" applyAlignment="1">
      <alignment horizontal="center" vertical="center" wrapText="1"/>
    </xf>
    <xf numFmtId="176" fontId="4" fillId="2" borderId="1" xfId="0" applyNumberFormat="1" applyFont="1" applyFill="1" applyBorder="1" applyAlignment="1">
      <alignment horizontal="center" vertical="center" wrapText="1"/>
    </xf>
    <xf numFmtId="0" fontId="6" fillId="0" borderId="0" xfId="0" applyFont="1" applyAlignment="1">
      <alignment horizontal="center" vertical="center"/>
    </xf>
    <xf numFmtId="0" fontId="13" fillId="0" borderId="0" xfId="0" applyFont="1" applyAlignment="1">
      <alignment horizontal="right" vertical="center"/>
    </xf>
    <xf numFmtId="0" fontId="2" fillId="0" borderId="0" xfId="0" applyFont="1" applyBorder="1" applyAlignment="1">
      <alignment horizontal="center" vertical="center"/>
    </xf>
    <xf numFmtId="0" fontId="14" fillId="0" borderId="1" xfId="0" applyFont="1" applyBorder="1" applyAlignment="1">
      <alignment vertical="center" wrapText="1"/>
    </xf>
    <xf numFmtId="0" fontId="14" fillId="0" borderId="1" xfId="0" applyFont="1" applyBorder="1">
      <alignment vertical="center"/>
    </xf>
    <xf numFmtId="0" fontId="14" fillId="0" borderId="1" xfId="0" applyFont="1" applyBorder="1" applyAlignment="1">
      <alignment horizontal="center" vertical="center"/>
    </xf>
    <xf numFmtId="0" fontId="12" fillId="0" borderId="1" xfId="0" applyFont="1" applyBorder="1" applyAlignment="1">
      <alignment horizontal="center" vertical="center"/>
    </xf>
    <xf numFmtId="0" fontId="12" fillId="2" borderId="1" xfId="0" applyFont="1" applyFill="1" applyBorder="1" applyAlignment="1">
      <alignment horizontal="center" vertical="center"/>
    </xf>
    <xf numFmtId="0" fontId="4" fillId="0" borderId="4" xfId="0" applyFont="1" applyFill="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1" xfId="0" applyFont="1" applyBorder="1" applyAlignment="1">
      <alignment horizontal="justify" vertical="top" wrapText="1"/>
    </xf>
    <xf numFmtId="0" fontId="6" fillId="0" borderId="0" xfId="0" applyFont="1" applyAlignment="1">
      <alignment horizontal="center" vertical="center"/>
    </xf>
    <xf numFmtId="0" fontId="8" fillId="0" borderId="0" xfId="0" applyFont="1" applyAlignment="1">
      <alignment horizontal="center" vertical="center" wrapText="1"/>
    </xf>
    <xf numFmtId="0" fontId="14" fillId="0" borderId="1" xfId="0" applyFont="1" applyBorder="1" applyAlignment="1">
      <alignment horizontal="center" vertical="center"/>
    </xf>
    <xf numFmtId="0" fontId="14" fillId="0" borderId="3" xfId="0" applyFont="1" applyFill="1" applyBorder="1" applyAlignment="1">
      <alignment vertical="center"/>
    </xf>
    <xf numFmtId="0" fontId="14" fillId="2" borderId="1" xfId="0" applyFont="1" applyFill="1" applyBorder="1" applyAlignment="1">
      <alignment vertical="center" wrapText="1"/>
    </xf>
    <xf numFmtId="0" fontId="14" fillId="0" borderId="1" xfId="0" applyFont="1" applyBorder="1" applyAlignment="1">
      <alignment horizontal="center" vertical="center"/>
    </xf>
    <xf numFmtId="0" fontId="12" fillId="0" borderId="5" xfId="0" applyFont="1" applyFill="1" applyBorder="1" applyAlignment="1">
      <alignment vertical="center"/>
    </xf>
    <xf numFmtId="0" fontId="12" fillId="0" borderId="5" xfId="0" applyFont="1" applyFill="1" applyBorder="1" applyAlignment="1">
      <alignment vertical="center" wrapText="1"/>
    </xf>
    <xf numFmtId="176" fontId="12" fillId="0" borderId="1" xfId="0" applyNumberFormat="1" applyFont="1" applyBorder="1" applyAlignment="1">
      <alignment horizontal="center" vertical="center"/>
    </xf>
    <xf numFmtId="176" fontId="14" fillId="2" borderId="1" xfId="0" applyNumberFormat="1" applyFont="1" applyFill="1" applyBorder="1" applyAlignment="1">
      <alignment horizontal="center" vertical="center"/>
    </xf>
    <xf numFmtId="0" fontId="14" fillId="2" borderId="1" xfId="0" applyFont="1" applyFill="1" applyBorder="1" applyAlignment="1">
      <alignment horizontal="center" vertical="center"/>
    </xf>
    <xf numFmtId="0" fontId="12" fillId="0" borderId="3" xfId="0" applyFont="1" applyBorder="1" applyAlignment="1">
      <alignment horizontal="center" vertical="center"/>
    </xf>
    <xf numFmtId="0" fontId="1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1" xfId="0" applyNumberFormat="1" applyFont="1" applyBorder="1" applyAlignment="1">
      <alignment horizontal="center" vertical="center" wrapText="1"/>
    </xf>
    <xf numFmtId="0" fontId="4" fillId="0" borderId="7" xfId="0" applyFont="1" applyFill="1" applyBorder="1" applyAlignment="1">
      <alignment horizontal="right" vertical="center" wrapText="1"/>
    </xf>
    <xf numFmtId="0" fontId="4" fillId="0" borderId="8" xfId="0" applyFont="1" applyFill="1" applyBorder="1" applyAlignment="1">
      <alignment vertical="center" wrapText="1"/>
    </xf>
    <xf numFmtId="176" fontId="4" fillId="2" borderId="1" xfId="0" applyNumberFormat="1" applyFont="1" applyFill="1" applyBorder="1">
      <alignment vertical="center"/>
    </xf>
    <xf numFmtId="0" fontId="0" fillId="2" borderId="1" xfId="0" applyFill="1" applyBorder="1" applyAlignment="1">
      <alignment horizontal="center" vertical="center"/>
    </xf>
    <xf numFmtId="0" fontId="15" fillId="0" borderId="15" xfId="0" applyFont="1" applyFill="1" applyBorder="1" applyAlignment="1">
      <alignment vertical="center" wrapText="1"/>
    </xf>
    <xf numFmtId="176" fontId="4" fillId="0" borderId="8" xfId="0" applyNumberFormat="1" applyFont="1" applyFill="1" applyBorder="1" applyAlignment="1">
      <alignment horizontal="right" vertical="center"/>
    </xf>
    <xf numFmtId="0" fontId="14" fillId="0" borderId="16" xfId="0" applyFont="1" applyFill="1" applyBorder="1" applyAlignment="1">
      <alignment horizontal="center" vertical="center" wrapText="1"/>
    </xf>
    <xf numFmtId="0" fontId="11"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2" xfId="0" applyFont="1" applyBorder="1" applyAlignment="1">
      <alignment horizontal="left" vertical="center"/>
    </xf>
    <xf numFmtId="176" fontId="3" fillId="0" borderId="3" xfId="0" applyNumberFormat="1" applyFont="1" applyBorder="1" applyAlignment="1">
      <alignment horizontal="right" vertical="center" wrapText="1"/>
    </xf>
    <xf numFmtId="176" fontId="3" fillId="0" borderId="4" xfId="0" applyNumberFormat="1" applyFont="1" applyBorder="1" applyAlignment="1">
      <alignment horizontal="right" vertical="center" wrapText="1"/>
    </xf>
    <xf numFmtId="176" fontId="3" fillId="0" borderId="5" xfId="0" applyNumberFormat="1" applyFont="1" applyBorder="1" applyAlignment="1">
      <alignment horizontal="righ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vertical="center" wrapText="1"/>
    </xf>
    <xf numFmtId="0" fontId="4" fillId="2" borderId="1" xfId="0" applyFont="1" applyFill="1" applyBorder="1" applyAlignment="1">
      <alignment horizontal="center" vertical="center" wrapText="1"/>
    </xf>
    <xf numFmtId="0" fontId="4" fillId="0" borderId="6"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0" xfId="0" applyFont="1" applyAlignment="1">
      <alignment horizontal="left" vertical="center"/>
    </xf>
    <xf numFmtId="0" fontId="4" fillId="0" borderId="6" xfId="0" applyFont="1" applyBorder="1" applyAlignment="1">
      <alignment horizontal="center" vertical="center" wrapText="1"/>
    </xf>
    <xf numFmtId="0" fontId="12" fillId="0" borderId="0" xfId="0" applyFont="1" applyAlignment="1">
      <alignment horizontal="right" vertical="center"/>
    </xf>
    <xf numFmtId="0" fontId="10" fillId="0" borderId="0" xfId="0" applyFont="1" applyAlignment="1">
      <alignment horizontal="right" vertical="center"/>
    </xf>
    <xf numFmtId="0" fontId="6" fillId="0" borderId="0" xfId="0" applyFont="1" applyAlignment="1">
      <alignment horizontal="center" vertical="center"/>
    </xf>
    <xf numFmtId="0" fontId="2" fillId="0" borderId="0" xfId="0" applyFont="1" applyAlignment="1">
      <alignment horizontal="left" vertical="top"/>
    </xf>
    <xf numFmtId="0" fontId="3" fillId="0" borderId="0" xfId="0" applyFont="1" applyAlignment="1">
      <alignment horizontal="left" vertical="center" wrapText="1"/>
    </xf>
    <xf numFmtId="0" fontId="4" fillId="0" borderId="0" xfId="0" applyFont="1" applyAlignment="1">
      <alignment horizontal="left" vertical="center" wrapText="1"/>
    </xf>
    <xf numFmtId="0" fontId="8" fillId="0" borderId="0" xfId="0" applyFont="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1" xfId="0" applyFont="1" applyBorder="1" applyAlignment="1">
      <alignment horizontal="center" vertical="center"/>
    </xf>
    <xf numFmtId="0" fontId="14" fillId="0" borderId="3" xfId="0" applyFont="1" applyBorder="1" applyAlignment="1">
      <alignment horizontal="right" vertical="center"/>
    </xf>
    <xf numFmtId="0" fontId="14" fillId="0" borderId="4" xfId="0" applyFont="1" applyBorder="1" applyAlignment="1">
      <alignment horizontal="right" vertical="center"/>
    </xf>
    <xf numFmtId="0" fontId="14" fillId="0" borderId="5" xfId="0" applyFont="1" applyBorder="1" applyAlignment="1">
      <alignment horizontal="righ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0" fillId="0" borderId="0" xfId="0" applyAlignment="1">
      <alignment horizontal="right"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2" fillId="0" borderId="0" xfId="0" applyFont="1" applyBorder="1" applyAlignment="1">
      <alignment horizontal="left" vertical="center"/>
    </xf>
    <xf numFmtId="0" fontId="14" fillId="0" borderId="1"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center" vertical="center"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12" fillId="0" borderId="3" xfId="0" applyFont="1" applyFill="1" applyBorder="1" applyAlignment="1">
      <alignment horizontal="center" vertical="center"/>
    </xf>
    <xf numFmtId="0" fontId="12" fillId="0" borderId="5" xfId="0" applyFont="1" applyFill="1" applyBorder="1" applyAlignment="1">
      <alignment horizontal="center" vertical="center"/>
    </xf>
    <xf numFmtId="0" fontId="14" fillId="0" borderId="4" xfId="0" applyFont="1" applyFill="1" applyBorder="1" applyAlignment="1">
      <alignment vertical="center"/>
    </xf>
    <xf numFmtId="0" fontId="14" fillId="0" borderId="5" xfId="0" applyFont="1" applyFill="1" applyBorder="1" applyAlignment="1">
      <alignment vertical="center"/>
    </xf>
    <xf numFmtId="0" fontId="6" fillId="0" borderId="0" xfId="0" applyFont="1" applyAlignment="1">
      <alignment horizontal="center" vertical="center" wrapText="1"/>
    </xf>
    <xf numFmtId="0" fontId="12" fillId="0" borderId="4" xfId="0" applyFont="1" applyFill="1" applyBorder="1" applyAlignment="1">
      <alignment horizontal="center" vertical="center"/>
    </xf>
    <xf numFmtId="0" fontId="14" fillId="0" borderId="4"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40"/>
  <sheetViews>
    <sheetView showGridLines="0" showRowColHeaders="0" zoomScaleNormal="100" workbookViewId="0">
      <selection activeCell="R15" sqref="R15"/>
    </sheetView>
  </sheetViews>
  <sheetFormatPr defaultRowHeight="18.75" x14ac:dyDescent="0.4"/>
  <cols>
    <col min="1" max="1" width="3" bestFit="1" customWidth="1"/>
    <col min="2" max="2" width="11" customWidth="1"/>
    <col min="3" max="4" width="3.375" customWidth="1"/>
    <col min="5" max="5" width="8.25" customWidth="1"/>
    <col min="6" max="6" width="3.375" customWidth="1"/>
    <col min="7" max="7" width="8.25" customWidth="1"/>
    <col min="8" max="8" width="3.375" customWidth="1"/>
    <col min="9" max="9" width="8.25" customWidth="1"/>
    <col min="10" max="10" width="3.375" customWidth="1"/>
    <col min="11" max="12" width="4.375" customWidth="1"/>
    <col min="13" max="13" width="3.375" customWidth="1"/>
    <col min="14" max="14" width="9.25" customWidth="1"/>
    <col min="15" max="15" width="3" customWidth="1"/>
  </cols>
  <sheetData>
    <row r="1" spans="1:15" x14ac:dyDescent="0.4">
      <c r="A1" s="85" t="s">
        <v>86</v>
      </c>
      <c r="B1" s="85"/>
      <c r="C1" s="85"/>
      <c r="D1" s="85"/>
      <c r="E1" s="85"/>
      <c r="F1" s="85"/>
      <c r="G1" s="85"/>
      <c r="H1" s="85"/>
      <c r="I1" s="85"/>
      <c r="J1" s="85"/>
      <c r="K1" s="85"/>
      <c r="L1" s="85"/>
      <c r="M1" s="85"/>
      <c r="N1" s="85"/>
      <c r="O1" s="85"/>
    </row>
    <row r="2" spans="1:15" x14ac:dyDescent="0.4">
      <c r="A2" s="86" t="s">
        <v>87</v>
      </c>
      <c r="B2" s="86"/>
      <c r="C2" s="86"/>
      <c r="D2" s="86"/>
      <c r="E2" s="86"/>
      <c r="F2" s="86"/>
      <c r="G2" s="86"/>
      <c r="H2" s="86"/>
      <c r="I2" s="86"/>
      <c r="J2" s="86"/>
      <c r="K2" s="86"/>
      <c r="L2" s="86"/>
      <c r="M2" s="86"/>
      <c r="N2" s="86"/>
      <c r="O2" s="86"/>
    </row>
    <row r="3" spans="1:15" x14ac:dyDescent="0.4">
      <c r="A3" s="87" t="s">
        <v>78</v>
      </c>
      <c r="B3" s="87"/>
      <c r="C3" s="87"/>
      <c r="D3" s="87"/>
      <c r="E3" s="87"/>
      <c r="F3" s="87"/>
      <c r="G3" s="87"/>
      <c r="H3" s="87"/>
      <c r="I3" s="87"/>
      <c r="J3" s="87"/>
      <c r="K3" s="87"/>
      <c r="L3" s="87"/>
      <c r="M3" s="87"/>
      <c r="N3" s="87"/>
      <c r="O3" s="87"/>
    </row>
    <row r="4" spans="1:15" x14ac:dyDescent="0.4">
      <c r="A4" s="88" t="s">
        <v>79</v>
      </c>
      <c r="B4" s="88"/>
      <c r="C4" s="88"/>
      <c r="D4" s="88"/>
      <c r="E4" s="88"/>
      <c r="F4" s="88"/>
      <c r="G4" s="88"/>
      <c r="H4" s="88"/>
      <c r="I4" s="88"/>
      <c r="J4" s="88"/>
      <c r="K4" s="88"/>
      <c r="L4" s="88"/>
      <c r="M4" s="88"/>
      <c r="N4" s="88"/>
      <c r="O4" s="88"/>
    </row>
    <row r="5" spans="1:15" x14ac:dyDescent="0.4">
      <c r="A5" s="88"/>
      <c r="B5" s="88"/>
      <c r="C5" s="88"/>
      <c r="D5" s="88"/>
      <c r="E5" s="88"/>
      <c r="F5" s="88"/>
      <c r="G5" s="88"/>
      <c r="H5" s="88"/>
      <c r="I5" s="88"/>
      <c r="J5" s="88"/>
      <c r="K5" s="88"/>
      <c r="L5" s="88"/>
      <c r="M5" s="88"/>
      <c r="N5" s="88"/>
      <c r="O5" s="88"/>
    </row>
    <row r="6" spans="1:15" x14ac:dyDescent="0.4">
      <c r="A6" s="83" t="s">
        <v>80</v>
      </c>
      <c r="B6" s="83"/>
      <c r="C6" s="83"/>
      <c r="D6" s="83"/>
      <c r="E6" s="83"/>
      <c r="F6" s="83"/>
      <c r="G6" s="83"/>
      <c r="H6" s="83"/>
      <c r="I6" s="83"/>
      <c r="J6" s="83"/>
      <c r="K6" s="83"/>
      <c r="L6" s="83"/>
      <c r="M6" s="83"/>
      <c r="N6" s="83"/>
      <c r="O6" s="83"/>
    </row>
    <row r="7" spans="1:15" x14ac:dyDescent="0.4">
      <c r="A7" s="83" t="s">
        <v>81</v>
      </c>
      <c r="B7" s="83"/>
      <c r="C7" s="83"/>
      <c r="D7" s="83"/>
      <c r="E7" s="83"/>
      <c r="F7" s="83"/>
      <c r="G7" s="83"/>
      <c r="H7" s="83"/>
      <c r="I7" s="83"/>
      <c r="J7" s="83"/>
      <c r="K7" s="83"/>
      <c r="L7" s="83"/>
      <c r="M7" s="83"/>
      <c r="N7" s="83"/>
      <c r="O7" s="83"/>
    </row>
    <row r="8" spans="1:15" x14ac:dyDescent="0.4">
      <c r="A8" s="83" t="s">
        <v>82</v>
      </c>
      <c r="B8" s="83"/>
      <c r="C8" s="83"/>
      <c r="D8" s="83"/>
      <c r="E8" s="83"/>
      <c r="F8" s="83"/>
      <c r="G8" s="83"/>
      <c r="H8" s="83"/>
      <c r="I8" s="83"/>
      <c r="J8" s="83"/>
      <c r="K8" s="83"/>
      <c r="L8" s="83"/>
      <c r="M8" s="83"/>
      <c r="N8" s="83"/>
      <c r="O8" s="83"/>
    </row>
    <row r="9" spans="1:15" x14ac:dyDescent="0.4">
      <c r="A9" s="6"/>
    </row>
    <row r="10" spans="1:15" ht="19.5" customHeight="1" x14ac:dyDescent="0.4">
      <c r="A10" s="74" t="s">
        <v>88</v>
      </c>
      <c r="B10" s="74"/>
      <c r="C10" s="74" t="s">
        <v>0</v>
      </c>
      <c r="D10" s="74" t="s">
        <v>1</v>
      </c>
      <c r="E10" s="74"/>
      <c r="F10" s="74"/>
      <c r="G10" s="74"/>
      <c r="H10" s="74"/>
      <c r="I10" s="74"/>
      <c r="J10" s="74"/>
      <c r="K10" s="74"/>
      <c r="L10" s="74"/>
      <c r="M10" s="74"/>
      <c r="N10" s="74"/>
      <c r="O10" s="74" t="s">
        <v>89</v>
      </c>
    </row>
    <row r="11" spans="1:15" x14ac:dyDescent="0.4">
      <c r="A11" s="74"/>
      <c r="B11" s="74"/>
      <c r="C11" s="74"/>
      <c r="D11" s="84" t="s">
        <v>2</v>
      </c>
      <c r="E11" s="84"/>
      <c r="F11" s="84" t="s">
        <v>3</v>
      </c>
      <c r="G11" s="84"/>
      <c r="H11" s="84" t="s">
        <v>4</v>
      </c>
      <c r="I11" s="84"/>
      <c r="J11" s="84" t="s">
        <v>5</v>
      </c>
      <c r="K11" s="84"/>
      <c r="L11" s="84"/>
      <c r="M11" s="84" t="s">
        <v>6</v>
      </c>
      <c r="N11" s="84"/>
      <c r="O11" s="74"/>
    </row>
    <row r="12" spans="1:15" ht="12.75" customHeight="1" x14ac:dyDescent="0.4">
      <c r="A12" s="74"/>
      <c r="B12" s="74"/>
      <c r="C12" s="74"/>
      <c r="D12" s="82" t="s">
        <v>90</v>
      </c>
      <c r="E12" s="82"/>
      <c r="F12" s="82" t="s">
        <v>91</v>
      </c>
      <c r="G12" s="82"/>
      <c r="H12" s="82" t="s">
        <v>92</v>
      </c>
      <c r="I12" s="82"/>
      <c r="J12" s="82" t="s">
        <v>93</v>
      </c>
      <c r="K12" s="82"/>
      <c r="L12" s="82"/>
      <c r="M12" s="82" t="s">
        <v>94</v>
      </c>
      <c r="N12" s="82"/>
      <c r="O12" s="74"/>
    </row>
    <row r="13" spans="1:15" ht="13.5" customHeight="1" x14ac:dyDescent="0.4">
      <c r="A13" s="74"/>
      <c r="B13" s="74"/>
      <c r="C13" s="74"/>
      <c r="D13" s="73"/>
      <c r="E13" s="73"/>
      <c r="F13" s="73"/>
      <c r="G13" s="73"/>
      <c r="H13" s="73"/>
      <c r="I13" s="73"/>
      <c r="J13" s="73"/>
      <c r="K13" s="73"/>
      <c r="L13" s="73"/>
      <c r="M13" s="73"/>
      <c r="N13" s="73"/>
      <c r="O13" s="74"/>
    </row>
    <row r="14" spans="1:15" ht="22.5" x14ac:dyDescent="0.4">
      <c r="A14" s="43" t="s">
        <v>7</v>
      </c>
      <c r="B14" s="1" t="s">
        <v>8</v>
      </c>
      <c r="C14" s="2">
        <v>2</v>
      </c>
      <c r="D14" s="12"/>
      <c r="E14" s="1" t="s">
        <v>9</v>
      </c>
      <c r="F14" s="12"/>
      <c r="G14" s="1" t="s">
        <v>10</v>
      </c>
      <c r="H14" s="12"/>
      <c r="I14" s="1" t="s">
        <v>11</v>
      </c>
      <c r="J14" s="79"/>
      <c r="K14" s="80"/>
      <c r="L14" s="80"/>
      <c r="M14" s="80"/>
      <c r="N14" s="81"/>
      <c r="O14" s="54" t="str">
        <f>IF(D14="○",2,IF(F14="○",6,IF(H14="○",10,"")))</f>
        <v/>
      </c>
    </row>
    <row r="15" spans="1:15" ht="22.5" x14ac:dyDescent="0.4">
      <c r="A15" s="43" t="s">
        <v>12</v>
      </c>
      <c r="B15" s="1" t="s">
        <v>372</v>
      </c>
      <c r="C15" s="2">
        <v>1</v>
      </c>
      <c r="D15" s="12"/>
      <c r="E15" s="1" t="s">
        <v>14</v>
      </c>
      <c r="F15" s="12"/>
      <c r="G15" s="1" t="s">
        <v>15</v>
      </c>
      <c r="H15" s="79"/>
      <c r="I15" s="80"/>
      <c r="J15" s="80"/>
      <c r="K15" s="80"/>
      <c r="L15" s="80"/>
      <c r="M15" s="80"/>
      <c r="N15" s="81"/>
      <c r="O15" s="54" t="str">
        <f>IF(D15="○",1,IF(F15="○",3,""))</f>
        <v/>
      </c>
    </row>
    <row r="16" spans="1:15" ht="22.5" x14ac:dyDescent="0.4">
      <c r="A16" s="43" t="s">
        <v>16</v>
      </c>
      <c r="B16" s="8" t="s">
        <v>97</v>
      </c>
      <c r="C16" s="2">
        <v>1</v>
      </c>
      <c r="D16" s="12"/>
      <c r="E16" s="1" t="s">
        <v>95</v>
      </c>
      <c r="F16" s="12"/>
      <c r="G16" s="1" t="s">
        <v>96</v>
      </c>
      <c r="H16" s="12"/>
      <c r="I16" s="8" t="s">
        <v>17</v>
      </c>
      <c r="J16" s="79"/>
      <c r="K16" s="80"/>
      <c r="L16" s="80"/>
      <c r="M16" s="80"/>
      <c r="N16" s="81"/>
      <c r="O16" s="54" t="str">
        <f>IF(D16="○",1,IF(F16="○",3,IF(H16="○",5,"")))</f>
        <v/>
      </c>
    </row>
    <row r="17" spans="1:15" x14ac:dyDescent="0.4">
      <c r="A17" s="43" t="s">
        <v>18</v>
      </c>
      <c r="B17" s="1" t="s">
        <v>19</v>
      </c>
      <c r="C17" s="2">
        <v>3</v>
      </c>
      <c r="D17" s="12"/>
      <c r="E17" s="1" t="s">
        <v>20</v>
      </c>
      <c r="F17" s="12"/>
      <c r="G17" s="1" t="s">
        <v>21</v>
      </c>
      <c r="H17" s="79"/>
      <c r="I17" s="80"/>
      <c r="J17" s="80"/>
      <c r="K17" s="80"/>
      <c r="L17" s="80"/>
      <c r="M17" s="80"/>
      <c r="N17" s="81"/>
      <c r="O17" s="54" t="str">
        <f>IF(D17="○",3,IF(F17="○",9,""))</f>
        <v/>
      </c>
    </row>
    <row r="18" spans="1:15" x14ac:dyDescent="0.4">
      <c r="A18" s="43" t="s">
        <v>22</v>
      </c>
      <c r="B18" s="1" t="s">
        <v>23</v>
      </c>
      <c r="C18" s="2">
        <v>2</v>
      </c>
      <c r="D18" s="12"/>
      <c r="E18" s="1" t="s">
        <v>24</v>
      </c>
      <c r="F18" s="12"/>
      <c r="G18" s="1" t="s">
        <v>25</v>
      </c>
      <c r="H18" s="12"/>
      <c r="I18" s="1" t="s">
        <v>26</v>
      </c>
      <c r="J18" s="79"/>
      <c r="K18" s="80"/>
      <c r="L18" s="80"/>
      <c r="M18" s="80"/>
      <c r="N18" s="81"/>
      <c r="O18" s="54" t="str">
        <f>IF(D18="○",2,IF(F18="○",6,IF(H18="○",10,"")))</f>
        <v/>
      </c>
    </row>
    <row r="19" spans="1:15" ht="22.5" x14ac:dyDescent="0.4">
      <c r="A19" s="43" t="s">
        <v>27</v>
      </c>
      <c r="B19" s="1" t="s">
        <v>28</v>
      </c>
      <c r="C19" s="2">
        <v>5</v>
      </c>
      <c r="D19" s="12"/>
      <c r="E19" s="1" t="s">
        <v>29</v>
      </c>
      <c r="F19" s="79"/>
      <c r="G19" s="80"/>
      <c r="H19" s="80"/>
      <c r="I19" s="80"/>
      <c r="J19" s="80"/>
      <c r="K19" s="80"/>
      <c r="L19" s="80"/>
      <c r="M19" s="80"/>
      <c r="N19" s="81"/>
      <c r="O19" s="54" t="str">
        <f>IF(D19="○",5,"")</f>
        <v/>
      </c>
    </row>
    <row r="20" spans="1:15" ht="22.5" x14ac:dyDescent="0.4">
      <c r="A20" s="43" t="s">
        <v>30</v>
      </c>
      <c r="B20" s="8" t="s">
        <v>98</v>
      </c>
      <c r="C20" s="2">
        <v>1</v>
      </c>
      <c r="D20" s="12"/>
      <c r="E20" s="1" t="s">
        <v>99</v>
      </c>
      <c r="F20" s="12"/>
      <c r="G20" s="1" t="s">
        <v>100</v>
      </c>
      <c r="H20" s="12"/>
      <c r="I20" s="8" t="s">
        <v>31</v>
      </c>
      <c r="J20" s="79"/>
      <c r="K20" s="80"/>
      <c r="L20" s="80"/>
      <c r="M20" s="80"/>
      <c r="N20" s="81"/>
      <c r="O20" s="54" t="str">
        <f>IF(D20="○",1,IF(F20="○",3,IF(H20="○",5,"")))</f>
        <v/>
      </c>
    </row>
    <row r="21" spans="1:15" ht="22.5" x14ac:dyDescent="0.4">
      <c r="A21" s="43" t="s">
        <v>32</v>
      </c>
      <c r="B21" s="1" t="s">
        <v>33</v>
      </c>
      <c r="C21" s="2">
        <v>1</v>
      </c>
      <c r="D21" s="12"/>
      <c r="E21" s="1" t="s">
        <v>34</v>
      </c>
      <c r="F21" s="12"/>
      <c r="G21" s="1" t="s">
        <v>35</v>
      </c>
      <c r="H21" s="14"/>
      <c r="I21" s="1" t="s">
        <v>36</v>
      </c>
      <c r="J21" s="12"/>
      <c r="K21" s="74" t="s">
        <v>37</v>
      </c>
      <c r="L21" s="74"/>
      <c r="M21" s="74"/>
      <c r="N21" s="74"/>
      <c r="O21" s="54" t="str">
        <f>IF(D21="○",1,IF(F21="○",3,IF(H21="○",5,IF(J21="○",8,""))))</f>
        <v/>
      </c>
    </row>
    <row r="22" spans="1:15" ht="22.5" customHeight="1" x14ac:dyDescent="0.4">
      <c r="A22" s="74" t="s">
        <v>105</v>
      </c>
      <c r="B22" s="76" t="s">
        <v>38</v>
      </c>
      <c r="C22" s="74">
        <v>2</v>
      </c>
      <c r="D22" s="77"/>
      <c r="E22" s="74" t="s">
        <v>39</v>
      </c>
      <c r="F22" s="77"/>
      <c r="G22" s="74" t="s">
        <v>40</v>
      </c>
      <c r="H22" s="77"/>
      <c r="I22" s="74" t="s">
        <v>376</v>
      </c>
      <c r="J22" s="78" t="s">
        <v>377</v>
      </c>
      <c r="K22" s="78"/>
      <c r="L22" s="78"/>
      <c r="M22" s="78"/>
      <c r="N22" s="78"/>
      <c r="O22" s="73" t="str">
        <f>IF(D22="○",2,IF(F22="○",6,IF(H22="○",10,IF(AND(K23&gt;=52,K23&lt;104),20,IF(AND(K23&gt;=104,K23&lt;156),30,IF(AND(K23&gt;=156,K23&lt;208),40,IF(AND(K23&gt;=208,K23&lt;260),50,"")))))))</f>
        <v/>
      </c>
    </row>
    <row r="23" spans="1:15" x14ac:dyDescent="0.4">
      <c r="A23" s="74"/>
      <c r="B23" s="76"/>
      <c r="C23" s="74"/>
      <c r="D23" s="77"/>
      <c r="E23" s="74"/>
      <c r="F23" s="77"/>
      <c r="G23" s="74"/>
      <c r="H23" s="77"/>
      <c r="I23" s="74"/>
      <c r="J23" s="55" t="s">
        <v>119</v>
      </c>
      <c r="K23" s="57"/>
      <c r="L23" s="56" t="s">
        <v>120</v>
      </c>
      <c r="M23" s="68"/>
      <c r="N23" s="69"/>
      <c r="O23" s="73" t="str">
        <f t="shared" ref="O23" si="0">IF(D23="○",1,IF(F23="○",3,IF(H23="○",5,IF(J23="○",8,""))))</f>
        <v/>
      </c>
    </row>
    <row r="24" spans="1:15" ht="47.25" x14ac:dyDescent="0.4">
      <c r="A24" s="43" t="s">
        <v>41</v>
      </c>
      <c r="B24" s="1" t="s">
        <v>42</v>
      </c>
      <c r="C24" s="2">
        <v>1</v>
      </c>
      <c r="D24" s="12"/>
      <c r="E24" s="1" t="s">
        <v>43</v>
      </c>
      <c r="F24" s="63"/>
      <c r="G24" s="3" t="s">
        <v>379</v>
      </c>
      <c r="H24" s="12"/>
      <c r="I24" s="1" t="s">
        <v>44</v>
      </c>
      <c r="J24" s="74"/>
      <c r="K24" s="74"/>
      <c r="L24" s="74"/>
      <c r="M24" s="74"/>
      <c r="N24" s="74"/>
      <c r="O24" s="54" t="str">
        <f>IF(D24="○",1,IF(F24="○",3,IF(H24="○",5,"")))</f>
        <v/>
      </c>
    </row>
    <row r="25" spans="1:15" ht="33.75" x14ac:dyDescent="0.4">
      <c r="A25" s="43" t="s">
        <v>106</v>
      </c>
      <c r="B25" s="1" t="s">
        <v>102</v>
      </c>
      <c r="C25" s="2">
        <v>1</v>
      </c>
      <c r="D25" s="12"/>
      <c r="E25" s="8" t="s">
        <v>45</v>
      </c>
      <c r="F25" s="63"/>
      <c r="G25" s="8" t="s">
        <v>46</v>
      </c>
      <c r="H25" s="12"/>
      <c r="I25" s="8" t="s">
        <v>47</v>
      </c>
      <c r="J25" s="74"/>
      <c r="K25" s="74"/>
      <c r="L25" s="74"/>
      <c r="M25" s="74"/>
      <c r="N25" s="74"/>
      <c r="O25" s="54" t="str">
        <f>IF(D25="○",1,IF(F25="○",3,IF(H25="○",5,"")))</f>
        <v/>
      </c>
    </row>
    <row r="26" spans="1:15" x14ac:dyDescent="0.4">
      <c r="A26" s="43" t="s">
        <v>48</v>
      </c>
      <c r="B26" s="1" t="s">
        <v>101</v>
      </c>
      <c r="C26" s="2">
        <v>3</v>
      </c>
      <c r="D26" s="12"/>
      <c r="E26" s="1" t="s">
        <v>49</v>
      </c>
      <c r="F26" s="63"/>
      <c r="G26" s="1" t="s">
        <v>50</v>
      </c>
      <c r="H26" s="12"/>
      <c r="I26" s="1" t="s">
        <v>51</v>
      </c>
      <c r="J26" s="12"/>
      <c r="K26" s="74" t="s">
        <v>52</v>
      </c>
      <c r="L26" s="74"/>
      <c r="M26" s="12"/>
      <c r="N26" s="1" t="s">
        <v>53</v>
      </c>
      <c r="O26" s="54" t="str">
        <f>IF(D26="○",3,IF(F26="○",9,IF(H26="○",15,IF(J26="○",24,IF(M26="○",30,"")))))</f>
        <v/>
      </c>
    </row>
    <row r="27" spans="1:15" ht="33.75" x14ac:dyDescent="0.4">
      <c r="A27" s="43" t="s">
        <v>54</v>
      </c>
      <c r="B27" s="1" t="s">
        <v>104</v>
      </c>
      <c r="C27" s="2">
        <v>1</v>
      </c>
      <c r="D27" s="12"/>
      <c r="E27" s="1" t="s">
        <v>49</v>
      </c>
      <c r="F27" s="63"/>
      <c r="G27" s="1" t="s">
        <v>50</v>
      </c>
      <c r="H27" s="12"/>
      <c r="I27" s="1" t="s">
        <v>55</v>
      </c>
      <c r="J27" s="74"/>
      <c r="K27" s="74"/>
      <c r="L27" s="74"/>
      <c r="M27" s="74"/>
      <c r="N27" s="74"/>
      <c r="O27" s="54" t="str">
        <f>IF(D27="○",1,IF(F27="○",3,IF(H27="○",5,"")))</f>
        <v/>
      </c>
    </row>
    <row r="28" spans="1:15" ht="56.25" x14ac:dyDescent="0.4">
      <c r="A28" s="44" t="s">
        <v>56</v>
      </c>
      <c r="B28" s="1" t="s">
        <v>103</v>
      </c>
      <c r="C28" s="2">
        <v>1</v>
      </c>
      <c r="D28" s="12"/>
      <c r="E28" s="1" t="s">
        <v>57</v>
      </c>
      <c r="F28" s="63"/>
      <c r="G28" s="1" t="s">
        <v>58</v>
      </c>
      <c r="H28" s="12"/>
      <c r="I28" s="1" t="s">
        <v>59</v>
      </c>
      <c r="J28" s="73"/>
      <c r="K28" s="73"/>
      <c r="L28" s="73"/>
      <c r="M28" s="73"/>
      <c r="N28" s="73"/>
      <c r="O28" s="54" t="str">
        <f>IF(D28="○",1,IF(F28="○",3,IF(H28="○",5,"")))</f>
        <v/>
      </c>
    </row>
    <row r="29" spans="1:15" ht="56.25" x14ac:dyDescent="0.4">
      <c r="A29" s="43" t="s">
        <v>60</v>
      </c>
      <c r="B29" s="1" t="s">
        <v>107</v>
      </c>
      <c r="C29" s="2">
        <v>2</v>
      </c>
      <c r="D29" s="12"/>
      <c r="E29" s="10" t="s">
        <v>108</v>
      </c>
      <c r="F29" s="63"/>
      <c r="G29" s="10" t="s">
        <v>109</v>
      </c>
      <c r="H29" s="12"/>
      <c r="I29" s="10" t="s">
        <v>110</v>
      </c>
      <c r="J29" s="12"/>
      <c r="K29" s="74" t="s">
        <v>111</v>
      </c>
      <c r="L29" s="74"/>
      <c r="M29" s="73"/>
      <c r="N29" s="73"/>
      <c r="O29" s="54" t="str">
        <f>IF(D29="○",2,IF(F29="○",6,IF(H29="○",10,IF(J29="○",16,""))))</f>
        <v/>
      </c>
    </row>
    <row r="30" spans="1:15" ht="56.25" x14ac:dyDescent="0.4">
      <c r="A30" s="43" t="s">
        <v>112</v>
      </c>
      <c r="B30" s="1" t="s">
        <v>113</v>
      </c>
      <c r="C30" s="2">
        <v>2</v>
      </c>
      <c r="D30" s="12"/>
      <c r="E30" s="1" t="s">
        <v>61</v>
      </c>
      <c r="F30" s="63"/>
      <c r="G30" s="1" t="s">
        <v>62</v>
      </c>
      <c r="H30" s="12"/>
      <c r="I30" s="1" t="s">
        <v>63</v>
      </c>
      <c r="J30" s="73"/>
      <c r="K30" s="73"/>
      <c r="L30" s="73"/>
      <c r="M30" s="73"/>
      <c r="N30" s="73"/>
      <c r="O30" s="54" t="str">
        <f>IF(D30="○",2,IF(F30="○",6,IF(H30="○",10,"")))</f>
        <v/>
      </c>
    </row>
    <row r="31" spans="1:15" x14ac:dyDescent="0.4">
      <c r="A31" s="43" t="s">
        <v>64</v>
      </c>
      <c r="B31" s="1" t="s">
        <v>65</v>
      </c>
      <c r="C31" s="2">
        <v>5</v>
      </c>
      <c r="D31" s="12"/>
      <c r="E31" s="1" t="s">
        <v>61</v>
      </c>
      <c r="F31" s="63"/>
      <c r="G31" s="1" t="s">
        <v>66</v>
      </c>
      <c r="H31" s="74"/>
      <c r="I31" s="74"/>
      <c r="J31" s="74"/>
      <c r="K31" s="74"/>
      <c r="L31" s="74"/>
      <c r="M31" s="74"/>
      <c r="N31" s="74"/>
      <c r="O31" s="54" t="str">
        <f>IF(D31="○",5,IF(F31="○",15,""))</f>
        <v/>
      </c>
    </row>
    <row r="32" spans="1:15" ht="33.75" x14ac:dyDescent="0.4">
      <c r="A32" s="43" t="s">
        <v>67</v>
      </c>
      <c r="B32" s="1" t="s">
        <v>68</v>
      </c>
      <c r="C32" s="2">
        <v>1</v>
      </c>
      <c r="D32" s="12"/>
      <c r="E32" s="1" t="s">
        <v>69</v>
      </c>
      <c r="F32" s="63"/>
      <c r="G32" s="1" t="s">
        <v>70</v>
      </c>
      <c r="H32" s="12"/>
      <c r="I32" s="1" t="s">
        <v>71</v>
      </c>
      <c r="J32" s="73"/>
      <c r="K32" s="73"/>
      <c r="L32" s="73"/>
      <c r="M32" s="73"/>
      <c r="N32" s="73"/>
      <c r="O32" s="54" t="str">
        <f>IF(D32="○",1,IF(F32="○",3,IF(H32="○",5,"")))</f>
        <v/>
      </c>
    </row>
    <row r="33" spans="1:15" ht="32.25" x14ac:dyDescent="0.4">
      <c r="A33" s="43" t="s">
        <v>72</v>
      </c>
      <c r="B33" s="10" t="s">
        <v>116</v>
      </c>
      <c r="C33" s="11">
        <v>2</v>
      </c>
      <c r="D33" s="12"/>
      <c r="E33" s="10" t="s">
        <v>114</v>
      </c>
      <c r="F33" s="63"/>
      <c r="G33" s="10" t="s">
        <v>115</v>
      </c>
      <c r="H33" s="12"/>
      <c r="I33" s="9" t="s">
        <v>378</v>
      </c>
      <c r="J33" s="73"/>
      <c r="K33" s="73"/>
      <c r="L33" s="73"/>
      <c r="M33" s="73"/>
      <c r="N33" s="73"/>
      <c r="O33" s="54" t="str">
        <f>IF(D33="○",2,IF(F33="○",6,IF(H33="○",10,"")))</f>
        <v/>
      </c>
    </row>
    <row r="34" spans="1:15" x14ac:dyDescent="0.4">
      <c r="A34" s="43" t="s">
        <v>117</v>
      </c>
      <c r="B34" s="10" t="s">
        <v>152</v>
      </c>
      <c r="C34" s="2">
        <v>5</v>
      </c>
      <c r="D34" s="12"/>
      <c r="E34" s="1" t="s">
        <v>153</v>
      </c>
      <c r="F34" s="75"/>
      <c r="G34" s="75"/>
      <c r="H34" s="75"/>
      <c r="I34" s="75"/>
      <c r="J34" s="75"/>
      <c r="K34" s="75"/>
      <c r="L34" s="75"/>
      <c r="M34" s="75"/>
      <c r="N34" s="75"/>
      <c r="O34" s="44" t="str">
        <f>IF(D34="○",5,"")</f>
        <v/>
      </c>
    </row>
    <row r="35" spans="1:15" x14ac:dyDescent="0.4">
      <c r="A35" s="43" t="s">
        <v>154</v>
      </c>
      <c r="B35" s="10" t="s">
        <v>155</v>
      </c>
      <c r="C35" s="15">
        <v>1</v>
      </c>
      <c r="D35" s="16"/>
      <c r="E35" s="1" t="s">
        <v>156</v>
      </c>
      <c r="F35" s="70"/>
      <c r="G35" s="71"/>
      <c r="H35" s="71"/>
      <c r="I35" s="71"/>
      <c r="J35" s="71"/>
      <c r="K35" s="71"/>
      <c r="L35" s="71"/>
      <c r="M35" s="71"/>
      <c r="N35" s="72"/>
      <c r="O35" s="54" t="str">
        <f>IF(D35="","",C35*D35)</f>
        <v/>
      </c>
    </row>
    <row r="36" spans="1:15" x14ac:dyDescent="0.4">
      <c r="A36" s="43" t="s">
        <v>373</v>
      </c>
      <c r="B36" s="10" t="s">
        <v>374</v>
      </c>
      <c r="C36" s="15">
        <v>2</v>
      </c>
      <c r="D36" s="16"/>
      <c r="E36" s="1" t="s">
        <v>375</v>
      </c>
      <c r="F36" s="70"/>
      <c r="G36" s="71"/>
      <c r="H36" s="71"/>
      <c r="I36" s="71"/>
      <c r="J36" s="71"/>
      <c r="K36" s="71"/>
      <c r="L36" s="71"/>
      <c r="M36" s="71"/>
      <c r="N36" s="72"/>
      <c r="O36" s="54" t="str">
        <f>IF(D36="","",C36*D36)</f>
        <v/>
      </c>
    </row>
    <row r="37" spans="1:15" x14ac:dyDescent="0.4">
      <c r="A37" s="51" t="s">
        <v>391</v>
      </c>
      <c r="B37" s="10" t="s">
        <v>392</v>
      </c>
      <c r="C37" s="15">
        <v>7</v>
      </c>
      <c r="D37" s="52"/>
      <c r="E37" s="1" t="s">
        <v>420</v>
      </c>
      <c r="F37" s="47"/>
      <c r="G37" s="48"/>
      <c r="H37" s="48"/>
      <c r="I37" s="48"/>
      <c r="J37" s="48"/>
      <c r="K37" s="48"/>
      <c r="L37" s="48"/>
      <c r="M37" s="48"/>
      <c r="N37" s="49"/>
      <c r="O37" s="50" t="str">
        <f>IF(D37="○",7,"")</f>
        <v/>
      </c>
    </row>
    <row r="38" spans="1:15" ht="33.75" x14ac:dyDescent="0.4">
      <c r="A38" s="43" t="s">
        <v>393</v>
      </c>
      <c r="B38" s="1" t="s">
        <v>74</v>
      </c>
      <c r="C38" s="2">
        <v>5</v>
      </c>
      <c r="D38" s="12"/>
      <c r="E38" s="1" t="s">
        <v>75</v>
      </c>
      <c r="F38" s="14"/>
      <c r="G38" s="1" t="s">
        <v>76</v>
      </c>
      <c r="H38" s="12"/>
      <c r="I38" s="1" t="s">
        <v>77</v>
      </c>
      <c r="J38" s="73"/>
      <c r="K38" s="73"/>
      <c r="L38" s="73"/>
      <c r="M38" s="73"/>
      <c r="N38" s="73"/>
      <c r="O38" s="54"/>
    </row>
    <row r="39" spans="1:15" ht="22.5" customHeight="1" x14ac:dyDescent="0.4">
      <c r="A39" s="74" t="s">
        <v>73</v>
      </c>
      <c r="B39" s="74"/>
      <c r="C39" s="65" t="str">
        <f>IF(SUM(O14:O38)=0,"",SUM(O14:O38))</f>
        <v/>
      </c>
      <c r="D39" s="66"/>
      <c r="E39" s="66"/>
      <c r="F39" s="66"/>
      <c r="G39" s="66"/>
      <c r="H39" s="66"/>
      <c r="I39" s="66"/>
      <c r="J39" s="66"/>
      <c r="K39" s="66"/>
      <c r="L39" s="66"/>
      <c r="M39" s="66"/>
      <c r="N39" s="66"/>
      <c r="O39" s="67"/>
    </row>
    <row r="40" spans="1:15" x14ac:dyDescent="0.4">
      <c r="A40" s="64" t="s">
        <v>385</v>
      </c>
      <c r="B40" s="64"/>
      <c r="C40" s="64"/>
      <c r="D40" s="64"/>
      <c r="E40" s="64"/>
      <c r="F40" s="64"/>
      <c r="G40" s="64"/>
      <c r="H40" s="64"/>
      <c r="I40" s="64"/>
      <c r="J40" s="64"/>
      <c r="K40" s="64"/>
      <c r="L40" s="64"/>
      <c r="M40" s="64"/>
      <c r="N40" s="64"/>
      <c r="O40" s="64"/>
    </row>
  </sheetData>
  <mergeCells count="60">
    <mergeCell ref="A7:O7"/>
    <mergeCell ref="A1:O1"/>
    <mergeCell ref="A2:O2"/>
    <mergeCell ref="A3:O3"/>
    <mergeCell ref="A4:O5"/>
    <mergeCell ref="A6:O6"/>
    <mergeCell ref="A8:O8"/>
    <mergeCell ref="A10:B13"/>
    <mergeCell ref="C10:C13"/>
    <mergeCell ref="D10:N10"/>
    <mergeCell ref="O10:O13"/>
    <mergeCell ref="D11:E11"/>
    <mergeCell ref="F11:G11"/>
    <mergeCell ref="H11:I11"/>
    <mergeCell ref="J11:L11"/>
    <mergeCell ref="M11:N11"/>
    <mergeCell ref="J20:N20"/>
    <mergeCell ref="D12:E13"/>
    <mergeCell ref="F12:G13"/>
    <mergeCell ref="H12:I13"/>
    <mergeCell ref="J12:L13"/>
    <mergeCell ref="M12:N13"/>
    <mergeCell ref="J14:N14"/>
    <mergeCell ref="H15:N15"/>
    <mergeCell ref="J16:N16"/>
    <mergeCell ref="H17:N17"/>
    <mergeCell ref="J18:N18"/>
    <mergeCell ref="F19:N19"/>
    <mergeCell ref="J25:N25"/>
    <mergeCell ref="J38:N38"/>
    <mergeCell ref="A39:B39"/>
    <mergeCell ref="K21:L21"/>
    <mergeCell ref="M21:N21"/>
    <mergeCell ref="A22:A23"/>
    <mergeCell ref="B22:B23"/>
    <mergeCell ref="C22:C23"/>
    <mergeCell ref="D22:D23"/>
    <mergeCell ref="E22:E23"/>
    <mergeCell ref="F22:F23"/>
    <mergeCell ref="G22:G23"/>
    <mergeCell ref="H22:H23"/>
    <mergeCell ref="I22:I23"/>
    <mergeCell ref="J22:N22"/>
    <mergeCell ref="F36:N36"/>
    <mergeCell ref="A40:O40"/>
    <mergeCell ref="C39:O39"/>
    <mergeCell ref="M23:N23"/>
    <mergeCell ref="F35:N35"/>
    <mergeCell ref="J30:N30"/>
    <mergeCell ref="H31:N31"/>
    <mergeCell ref="J32:N32"/>
    <mergeCell ref="J33:N33"/>
    <mergeCell ref="F34:N34"/>
    <mergeCell ref="K26:L26"/>
    <mergeCell ref="J27:N27"/>
    <mergeCell ref="J28:N28"/>
    <mergeCell ref="K29:L29"/>
    <mergeCell ref="M29:N29"/>
    <mergeCell ref="O22:O23"/>
    <mergeCell ref="J24:N24"/>
  </mergeCells>
  <phoneticPr fontId="5"/>
  <dataValidations count="1">
    <dataValidation type="list" allowBlank="1" showInputMessage="1" showErrorMessage="1" sqref="J21 F14:F18 F20:F33 H22:H30 H14 H16 H18 H20 H32:H33 D37:D38 J29 J26 M26 H38 D14:D34">
      <formula1>"○"</formula1>
    </dataValidation>
  </dataValidations>
  <pageMargins left="0.7" right="0.7" top="0.75" bottom="0.75" header="0.3" footer="0.3"/>
  <pageSetup paperSize="9" orientation="portrait" r:id="rId1"/>
  <ignoredErrors>
    <ignoredError sqref="O26" formula="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6"/>
  <sheetViews>
    <sheetView showGridLines="0" showRowColHeaders="0" zoomScaleNormal="100" workbookViewId="0">
      <selection activeCell="A14" sqref="A14:O14"/>
    </sheetView>
  </sheetViews>
  <sheetFormatPr defaultRowHeight="18.75" x14ac:dyDescent="0.4"/>
  <cols>
    <col min="7" max="7" width="25.625" customWidth="1"/>
    <col min="8" max="15" width="9" hidden="1" customWidth="1"/>
  </cols>
  <sheetData>
    <row r="1" spans="1:15" x14ac:dyDescent="0.4">
      <c r="A1" s="91" t="s">
        <v>340</v>
      </c>
      <c r="B1" s="91"/>
      <c r="C1" s="91"/>
      <c r="D1" s="91"/>
      <c r="E1" s="91"/>
      <c r="F1" s="91"/>
      <c r="G1" s="91"/>
      <c r="H1" s="91"/>
      <c r="I1" s="91"/>
      <c r="J1" s="91"/>
      <c r="K1" s="91"/>
      <c r="L1" s="91"/>
      <c r="M1" s="91"/>
      <c r="N1" s="91"/>
      <c r="O1" s="91"/>
    </row>
    <row r="2" spans="1:15" x14ac:dyDescent="0.4">
      <c r="A2" s="91" t="s">
        <v>341</v>
      </c>
      <c r="B2" s="91"/>
      <c r="C2" s="91"/>
      <c r="D2" s="91"/>
      <c r="E2" s="91"/>
      <c r="F2" s="91"/>
      <c r="G2" s="91"/>
      <c r="H2" s="31"/>
      <c r="I2" s="31"/>
      <c r="J2" s="31"/>
      <c r="K2" s="31"/>
      <c r="L2" s="31"/>
      <c r="M2" s="31"/>
      <c r="N2" s="31"/>
      <c r="O2" s="31"/>
    </row>
    <row r="3" spans="1:15" x14ac:dyDescent="0.4">
      <c r="A3" s="90" t="s">
        <v>342</v>
      </c>
      <c r="B3" s="90"/>
      <c r="C3" s="90"/>
      <c r="D3" s="90"/>
      <c r="E3" s="90"/>
      <c r="F3" s="90"/>
      <c r="G3" s="90"/>
      <c r="H3" s="90"/>
      <c r="I3" s="90"/>
      <c r="J3" s="90"/>
      <c r="K3" s="90"/>
      <c r="L3" s="90"/>
      <c r="M3" s="90"/>
      <c r="N3" s="90"/>
      <c r="O3" s="90"/>
    </row>
    <row r="4" spans="1:15" x14ac:dyDescent="0.4">
      <c r="A4" s="90" t="s">
        <v>85</v>
      </c>
      <c r="B4" s="90"/>
      <c r="C4" s="90"/>
      <c r="D4" s="90"/>
      <c r="E4" s="90"/>
      <c r="F4" s="90"/>
      <c r="G4" s="90"/>
      <c r="H4" s="90"/>
      <c r="I4" s="90"/>
      <c r="J4" s="90"/>
      <c r="K4" s="90"/>
      <c r="L4" s="90"/>
      <c r="M4" s="90"/>
      <c r="N4" s="90"/>
      <c r="O4" s="90"/>
    </row>
    <row r="5" spans="1:15" ht="30" customHeight="1" x14ac:dyDescent="0.4">
      <c r="A5" s="90" t="s">
        <v>343</v>
      </c>
      <c r="B5" s="90"/>
      <c r="C5" s="90"/>
      <c r="D5" s="90"/>
      <c r="E5" s="90"/>
      <c r="F5" s="90"/>
      <c r="G5" s="90"/>
      <c r="H5" s="90"/>
      <c r="I5" s="90"/>
      <c r="J5" s="90"/>
      <c r="K5" s="90"/>
      <c r="L5" s="90"/>
      <c r="M5" s="90"/>
      <c r="N5" s="90"/>
      <c r="O5" s="90"/>
    </row>
    <row r="6" spans="1:15" ht="33" customHeight="1" x14ac:dyDescent="0.4">
      <c r="A6" s="90" t="s">
        <v>344</v>
      </c>
      <c r="B6" s="90"/>
      <c r="C6" s="90"/>
      <c r="D6" s="90"/>
      <c r="E6" s="90"/>
      <c r="F6" s="90"/>
      <c r="G6" s="90"/>
      <c r="H6" s="90"/>
      <c r="I6" s="90"/>
      <c r="J6" s="90"/>
      <c r="K6" s="90"/>
      <c r="L6" s="90"/>
      <c r="M6" s="90"/>
      <c r="N6" s="90"/>
      <c r="O6" s="90"/>
    </row>
    <row r="7" spans="1:15" ht="34.5" customHeight="1" x14ac:dyDescent="0.4">
      <c r="A7" s="90" t="s">
        <v>345</v>
      </c>
      <c r="B7" s="90"/>
      <c r="C7" s="90"/>
      <c r="D7" s="90"/>
      <c r="E7" s="90"/>
      <c r="F7" s="90"/>
      <c r="G7" s="90"/>
      <c r="H7" s="90"/>
      <c r="I7" s="90"/>
      <c r="J7" s="90"/>
      <c r="K7" s="90"/>
      <c r="L7" s="90"/>
      <c r="M7" s="90"/>
      <c r="N7" s="90"/>
      <c r="O7" s="90"/>
    </row>
    <row r="8" spans="1:15" x14ac:dyDescent="0.4">
      <c r="A8" s="90"/>
      <c r="B8" s="90"/>
      <c r="C8" s="90"/>
      <c r="D8" s="90"/>
      <c r="E8" s="90"/>
      <c r="F8" s="90"/>
      <c r="G8" s="90"/>
      <c r="H8" s="90"/>
      <c r="I8" s="90"/>
      <c r="J8" s="90"/>
      <c r="K8" s="90"/>
      <c r="L8" s="90"/>
      <c r="M8" s="90"/>
      <c r="N8" s="90"/>
      <c r="O8" s="90"/>
    </row>
    <row r="9" spans="1:15" x14ac:dyDescent="0.4">
      <c r="A9" s="90"/>
      <c r="B9" s="90"/>
      <c r="C9" s="90"/>
      <c r="D9" s="90"/>
      <c r="E9" s="90"/>
      <c r="F9" s="90"/>
      <c r="G9" s="90"/>
      <c r="H9" s="90"/>
      <c r="I9" s="90"/>
      <c r="J9" s="90"/>
      <c r="K9" s="90"/>
      <c r="L9" s="90"/>
      <c r="M9" s="90"/>
      <c r="N9" s="90"/>
      <c r="O9" s="90"/>
    </row>
    <row r="10" spans="1:15" ht="40.5" customHeight="1" x14ac:dyDescent="0.4">
      <c r="A10" s="90"/>
      <c r="B10" s="90"/>
      <c r="C10" s="90"/>
      <c r="D10" s="90"/>
      <c r="E10" s="90"/>
      <c r="F10" s="90"/>
      <c r="G10" s="90"/>
      <c r="H10" s="90"/>
      <c r="I10" s="90"/>
      <c r="J10" s="90"/>
      <c r="K10" s="90"/>
      <c r="L10" s="90"/>
      <c r="M10" s="90"/>
      <c r="N10" s="90"/>
      <c r="O10" s="90"/>
    </row>
    <row r="11" spans="1:15" x14ac:dyDescent="0.4">
      <c r="A11" s="90"/>
      <c r="B11" s="90"/>
      <c r="C11" s="90"/>
      <c r="D11" s="90"/>
      <c r="E11" s="90"/>
      <c r="F11" s="90"/>
      <c r="G11" s="90"/>
      <c r="H11" s="90"/>
      <c r="I11" s="90"/>
      <c r="J11" s="90"/>
      <c r="K11" s="90"/>
      <c r="L11" s="90"/>
      <c r="M11" s="90"/>
      <c r="N11" s="90"/>
      <c r="O11" s="90"/>
    </row>
    <row r="12" spans="1:15" x14ac:dyDescent="0.4">
      <c r="A12" s="90"/>
      <c r="B12" s="90"/>
      <c r="C12" s="90"/>
      <c r="D12" s="90"/>
      <c r="E12" s="90"/>
      <c r="F12" s="90"/>
      <c r="G12" s="90"/>
      <c r="H12" s="90"/>
      <c r="I12" s="90"/>
      <c r="J12" s="90"/>
      <c r="K12" s="90"/>
      <c r="L12" s="90"/>
      <c r="M12" s="90"/>
      <c r="N12" s="90"/>
      <c r="O12" s="90"/>
    </row>
    <row r="13" spans="1:15" x14ac:dyDescent="0.4">
      <c r="A13" s="90"/>
      <c r="B13" s="90"/>
      <c r="C13" s="90"/>
      <c r="D13" s="90"/>
      <c r="E13" s="90"/>
      <c r="F13" s="90"/>
      <c r="G13" s="90"/>
      <c r="H13" s="90"/>
      <c r="I13" s="90"/>
      <c r="J13" s="90"/>
      <c r="K13" s="90"/>
      <c r="L13" s="90"/>
      <c r="M13" s="90"/>
      <c r="N13" s="90"/>
      <c r="O13" s="90"/>
    </row>
    <row r="14" spans="1:15" x14ac:dyDescent="0.4">
      <c r="A14" s="90"/>
      <c r="B14" s="90"/>
      <c r="C14" s="90"/>
      <c r="D14" s="90"/>
      <c r="E14" s="90"/>
      <c r="F14" s="90"/>
      <c r="G14" s="90"/>
      <c r="H14" s="90"/>
      <c r="I14" s="90"/>
      <c r="J14" s="90"/>
      <c r="K14" s="90"/>
      <c r="L14" s="90"/>
      <c r="M14" s="90"/>
      <c r="N14" s="90"/>
      <c r="O14" s="90"/>
    </row>
    <row r="15" spans="1:15" ht="37.5" customHeight="1" x14ac:dyDescent="0.4">
      <c r="A15" s="90"/>
      <c r="B15" s="90"/>
      <c r="C15" s="90"/>
      <c r="D15" s="90"/>
      <c r="E15" s="90"/>
      <c r="F15" s="90"/>
      <c r="G15" s="90"/>
      <c r="H15" s="90"/>
      <c r="I15" s="90"/>
      <c r="J15" s="90"/>
      <c r="K15" s="90"/>
      <c r="L15" s="90"/>
      <c r="M15" s="90"/>
      <c r="N15" s="90"/>
      <c r="O15" s="90"/>
    </row>
    <row r="16" spans="1:15" x14ac:dyDescent="0.4">
      <c r="A16" s="89"/>
      <c r="B16" s="89"/>
      <c r="C16" s="89"/>
      <c r="D16" s="89"/>
      <c r="E16" s="89"/>
      <c r="F16" s="89"/>
      <c r="G16" s="89"/>
      <c r="H16" s="89"/>
      <c r="I16" s="89"/>
      <c r="J16" s="89"/>
      <c r="K16" s="89"/>
      <c r="L16" s="89"/>
      <c r="M16" s="89"/>
      <c r="N16" s="89"/>
      <c r="O16" s="89"/>
    </row>
    <row r="17" spans="1:15" x14ac:dyDescent="0.4">
      <c r="A17" s="89"/>
      <c r="B17" s="89"/>
      <c r="C17" s="89"/>
      <c r="D17" s="89"/>
      <c r="E17" s="89"/>
      <c r="F17" s="89"/>
      <c r="G17" s="89"/>
      <c r="H17" s="89"/>
      <c r="I17" s="89"/>
      <c r="J17" s="89"/>
      <c r="K17" s="89"/>
      <c r="L17" s="89"/>
      <c r="M17" s="89"/>
      <c r="N17" s="89"/>
      <c r="O17" s="89"/>
    </row>
    <row r="18" spans="1:15" x14ac:dyDescent="0.4">
      <c r="A18" s="89"/>
      <c r="B18" s="89"/>
      <c r="C18" s="89"/>
      <c r="D18" s="89"/>
      <c r="E18" s="89"/>
      <c r="F18" s="89"/>
      <c r="G18" s="89"/>
      <c r="H18" s="89"/>
      <c r="I18" s="89"/>
      <c r="J18" s="89"/>
      <c r="K18" s="89"/>
      <c r="L18" s="89"/>
      <c r="M18" s="89"/>
      <c r="N18" s="89"/>
      <c r="O18" s="89"/>
    </row>
    <row r="19" spans="1:15" x14ac:dyDescent="0.4">
      <c r="A19" s="89"/>
      <c r="B19" s="89"/>
      <c r="C19" s="89"/>
      <c r="D19" s="89"/>
      <c r="E19" s="89"/>
      <c r="F19" s="89"/>
      <c r="G19" s="89"/>
      <c r="H19" s="89"/>
      <c r="I19" s="89"/>
      <c r="J19" s="89"/>
      <c r="K19" s="89"/>
      <c r="L19" s="89"/>
      <c r="M19" s="89"/>
      <c r="N19" s="89"/>
      <c r="O19" s="89"/>
    </row>
    <row r="20" spans="1:15" x14ac:dyDescent="0.4">
      <c r="A20" s="89"/>
      <c r="B20" s="89"/>
      <c r="C20" s="89"/>
      <c r="D20" s="89"/>
      <c r="E20" s="89"/>
      <c r="F20" s="89"/>
      <c r="G20" s="89"/>
      <c r="H20" s="89"/>
      <c r="I20" s="89"/>
      <c r="J20" s="89"/>
      <c r="K20" s="89"/>
      <c r="L20" s="89"/>
      <c r="M20" s="89"/>
      <c r="N20" s="89"/>
      <c r="O20" s="89"/>
    </row>
    <row r="21" spans="1:15" x14ac:dyDescent="0.4">
      <c r="A21" s="90"/>
      <c r="B21" s="90"/>
      <c r="C21" s="90"/>
      <c r="D21" s="90"/>
      <c r="E21" s="90"/>
      <c r="F21" s="90"/>
      <c r="G21" s="90"/>
      <c r="H21" s="90"/>
      <c r="I21" s="90"/>
      <c r="J21" s="90"/>
      <c r="K21" s="90"/>
      <c r="L21" s="90"/>
      <c r="M21" s="90"/>
      <c r="N21" s="90"/>
      <c r="O21" s="90"/>
    </row>
    <row r="22" spans="1:15" ht="39" customHeight="1" x14ac:dyDescent="0.4">
      <c r="A22" s="90"/>
      <c r="B22" s="90"/>
      <c r="C22" s="90"/>
      <c r="D22" s="90"/>
      <c r="E22" s="90"/>
      <c r="F22" s="90"/>
      <c r="G22" s="90"/>
      <c r="H22" s="90"/>
      <c r="I22" s="90"/>
      <c r="J22" s="90"/>
      <c r="K22" s="90"/>
      <c r="L22" s="90"/>
      <c r="M22" s="90"/>
      <c r="N22" s="90"/>
      <c r="O22" s="90"/>
    </row>
    <row r="23" spans="1:15" x14ac:dyDescent="0.4">
      <c r="A23" s="89"/>
      <c r="B23" s="89"/>
      <c r="C23" s="89"/>
      <c r="D23" s="89"/>
      <c r="E23" s="89"/>
      <c r="F23" s="89"/>
      <c r="G23" s="89"/>
      <c r="H23" s="89"/>
      <c r="I23" s="89"/>
      <c r="J23" s="89"/>
      <c r="K23" s="89"/>
      <c r="L23" s="89"/>
      <c r="M23" s="89"/>
      <c r="N23" s="89"/>
      <c r="O23" s="89"/>
    </row>
    <row r="24" spans="1:15" x14ac:dyDescent="0.4">
      <c r="A24" s="89"/>
      <c r="B24" s="89"/>
      <c r="C24" s="89"/>
      <c r="D24" s="89"/>
      <c r="E24" s="89"/>
      <c r="F24" s="89"/>
      <c r="G24" s="89"/>
      <c r="H24" s="89"/>
      <c r="I24" s="89"/>
      <c r="J24" s="89"/>
      <c r="K24" s="89"/>
      <c r="L24" s="89"/>
      <c r="M24" s="89"/>
      <c r="N24" s="89"/>
      <c r="O24" s="89"/>
    </row>
    <row r="25" spans="1:15" x14ac:dyDescent="0.4">
      <c r="A25" s="89"/>
      <c r="B25" s="89"/>
      <c r="C25" s="89"/>
      <c r="D25" s="89"/>
      <c r="E25" s="89"/>
      <c r="F25" s="89"/>
      <c r="G25" s="89"/>
      <c r="H25" s="89"/>
      <c r="I25" s="89"/>
      <c r="J25" s="89"/>
      <c r="K25" s="89"/>
      <c r="L25" s="89"/>
      <c r="M25" s="89"/>
      <c r="N25" s="89"/>
      <c r="O25" s="89"/>
    </row>
    <row r="26" spans="1:15" x14ac:dyDescent="0.4">
      <c r="A26" s="89"/>
      <c r="B26" s="89"/>
      <c r="C26" s="89"/>
      <c r="D26" s="89"/>
      <c r="E26" s="89"/>
      <c r="F26" s="89"/>
      <c r="G26" s="89"/>
      <c r="H26" s="89"/>
      <c r="I26" s="89"/>
      <c r="J26" s="89"/>
      <c r="K26" s="89"/>
      <c r="L26" s="89"/>
      <c r="M26" s="89"/>
      <c r="N26" s="89"/>
      <c r="O26" s="89"/>
    </row>
    <row r="27" spans="1:15" x14ac:dyDescent="0.4">
      <c r="A27" s="89"/>
      <c r="B27" s="89"/>
      <c r="C27" s="89"/>
      <c r="D27" s="89"/>
      <c r="E27" s="89"/>
      <c r="F27" s="89"/>
      <c r="G27" s="89"/>
      <c r="H27" s="89"/>
      <c r="I27" s="89"/>
      <c r="J27" s="89"/>
      <c r="K27" s="89"/>
      <c r="L27" s="89"/>
      <c r="M27" s="89"/>
      <c r="N27" s="89"/>
      <c r="O27" s="89"/>
    </row>
    <row r="28" spans="1:15" x14ac:dyDescent="0.4">
      <c r="A28" s="90"/>
      <c r="B28" s="90"/>
      <c r="C28" s="90"/>
      <c r="D28" s="90"/>
      <c r="E28" s="90"/>
      <c r="F28" s="90"/>
      <c r="G28" s="90"/>
      <c r="H28" s="90"/>
      <c r="I28" s="90"/>
      <c r="J28" s="90"/>
      <c r="K28" s="90"/>
      <c r="L28" s="90"/>
      <c r="M28" s="90"/>
      <c r="N28" s="90"/>
      <c r="O28" s="90"/>
    </row>
    <row r="29" spans="1:15" x14ac:dyDescent="0.4">
      <c r="A29" s="90"/>
      <c r="B29" s="90"/>
      <c r="C29" s="90"/>
      <c r="D29" s="90"/>
      <c r="E29" s="90"/>
      <c r="F29" s="90"/>
      <c r="G29" s="90"/>
      <c r="H29" s="90"/>
      <c r="I29" s="90"/>
      <c r="J29" s="90"/>
      <c r="K29" s="90"/>
      <c r="L29" s="90"/>
      <c r="M29" s="90"/>
      <c r="N29" s="90"/>
      <c r="O29" s="90"/>
    </row>
    <row r="30" spans="1:15" ht="40.5" customHeight="1" x14ac:dyDescent="0.4">
      <c r="A30" s="90"/>
      <c r="B30" s="90"/>
      <c r="C30" s="90"/>
      <c r="D30" s="90"/>
      <c r="E30" s="90"/>
      <c r="F30" s="90"/>
      <c r="G30" s="90"/>
      <c r="H30" s="90"/>
      <c r="I30" s="90"/>
      <c r="J30" s="90"/>
      <c r="K30" s="90"/>
      <c r="L30" s="90"/>
      <c r="M30" s="90"/>
      <c r="N30" s="90"/>
      <c r="O30" s="90"/>
    </row>
    <row r="31" spans="1:15" x14ac:dyDescent="0.4">
      <c r="A31" s="90"/>
      <c r="B31" s="90"/>
      <c r="C31" s="90"/>
      <c r="D31" s="90"/>
      <c r="E31" s="90"/>
      <c r="F31" s="90"/>
      <c r="G31" s="90"/>
      <c r="H31" s="90"/>
      <c r="I31" s="90"/>
      <c r="J31" s="90"/>
      <c r="K31" s="90"/>
      <c r="L31" s="90"/>
      <c r="M31" s="90"/>
      <c r="N31" s="90"/>
      <c r="O31" s="90"/>
    </row>
    <row r="32" spans="1:15" ht="27" customHeight="1" x14ac:dyDescent="0.4">
      <c r="A32" s="90"/>
      <c r="B32" s="90"/>
      <c r="C32" s="90"/>
      <c r="D32" s="90"/>
      <c r="E32" s="90"/>
      <c r="F32" s="90"/>
      <c r="G32" s="90"/>
      <c r="H32" s="90"/>
      <c r="I32" s="90"/>
      <c r="J32" s="90"/>
      <c r="K32" s="90"/>
      <c r="L32" s="90"/>
      <c r="M32" s="90"/>
      <c r="N32" s="90"/>
      <c r="O32" s="90"/>
    </row>
    <row r="33" spans="1:15" x14ac:dyDescent="0.4">
      <c r="A33" s="90"/>
      <c r="B33" s="90"/>
      <c r="C33" s="90"/>
      <c r="D33" s="90"/>
      <c r="E33" s="90"/>
      <c r="F33" s="90"/>
      <c r="G33" s="90"/>
      <c r="H33" s="90"/>
      <c r="I33" s="90"/>
      <c r="J33" s="90"/>
      <c r="K33" s="90"/>
      <c r="L33" s="90"/>
      <c r="M33" s="90"/>
      <c r="N33" s="90"/>
      <c r="O33" s="90"/>
    </row>
    <row r="34" spans="1:15" ht="29.25" customHeight="1" x14ac:dyDescent="0.4">
      <c r="A34" s="90"/>
      <c r="B34" s="90"/>
      <c r="C34" s="90"/>
      <c r="D34" s="90"/>
      <c r="E34" s="90"/>
      <c r="F34" s="90"/>
      <c r="G34" s="90"/>
      <c r="H34" s="90"/>
      <c r="I34" s="90"/>
      <c r="J34" s="90"/>
      <c r="K34" s="90"/>
      <c r="L34" s="90"/>
      <c r="M34" s="90"/>
      <c r="N34" s="90"/>
      <c r="O34" s="90"/>
    </row>
    <row r="35" spans="1:15" x14ac:dyDescent="0.4">
      <c r="A35" s="90"/>
      <c r="B35" s="90"/>
      <c r="C35" s="90"/>
      <c r="D35" s="90"/>
      <c r="E35" s="90"/>
      <c r="F35" s="90"/>
      <c r="G35" s="90"/>
      <c r="H35" s="90"/>
      <c r="I35" s="90"/>
      <c r="J35" s="90"/>
      <c r="K35" s="90"/>
      <c r="L35" s="90"/>
      <c r="M35" s="90"/>
      <c r="N35" s="90"/>
      <c r="O35" s="90"/>
    </row>
    <row r="36" spans="1:15" ht="29.25" customHeight="1" x14ac:dyDescent="0.4">
      <c r="A36" s="90"/>
      <c r="B36" s="90"/>
      <c r="C36" s="90"/>
      <c r="D36" s="90"/>
      <c r="E36" s="90"/>
      <c r="F36" s="90"/>
      <c r="G36" s="90"/>
      <c r="H36" s="90"/>
      <c r="I36" s="90"/>
      <c r="J36" s="90"/>
      <c r="K36" s="90"/>
      <c r="L36" s="90"/>
      <c r="M36" s="90"/>
      <c r="N36" s="90"/>
      <c r="O36" s="90"/>
    </row>
  </sheetData>
  <mergeCells count="36">
    <mergeCell ref="A32:O32"/>
    <mergeCell ref="A33:O33"/>
    <mergeCell ref="A34:O34"/>
    <mergeCell ref="A35:O35"/>
    <mergeCell ref="A36:O36"/>
    <mergeCell ref="A19:O19"/>
    <mergeCell ref="A8:O8"/>
    <mergeCell ref="A9:O9"/>
    <mergeCell ref="A10:O10"/>
    <mergeCell ref="A11:O11"/>
    <mergeCell ref="A12:O12"/>
    <mergeCell ref="A14:O14"/>
    <mergeCell ref="A15:O15"/>
    <mergeCell ref="A16:O16"/>
    <mergeCell ref="A17:O17"/>
    <mergeCell ref="A18:O18"/>
    <mergeCell ref="A13:O13"/>
    <mergeCell ref="A30:O30"/>
    <mergeCell ref="A31:O31"/>
    <mergeCell ref="A20:O20"/>
    <mergeCell ref="A21:O21"/>
    <mergeCell ref="A22:O22"/>
    <mergeCell ref="A23:O23"/>
    <mergeCell ref="A24:O24"/>
    <mergeCell ref="A25:O25"/>
    <mergeCell ref="A26:O26"/>
    <mergeCell ref="A27:O27"/>
    <mergeCell ref="A28:O28"/>
    <mergeCell ref="A29:O29"/>
    <mergeCell ref="A7:O7"/>
    <mergeCell ref="A2:G2"/>
    <mergeCell ref="A1:O1"/>
    <mergeCell ref="A3:O3"/>
    <mergeCell ref="A4:O4"/>
    <mergeCell ref="A5:O5"/>
    <mergeCell ref="A6:O6"/>
  </mergeCells>
  <phoneticPr fontId="5"/>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8"/>
  <sheetViews>
    <sheetView showGridLines="0" showRowColHeaders="0" topLeftCell="A7" zoomScaleNormal="100" workbookViewId="0">
      <selection activeCell="G16" sqref="G16"/>
    </sheetView>
  </sheetViews>
  <sheetFormatPr defaultRowHeight="18.75" x14ac:dyDescent="0.4"/>
  <cols>
    <col min="1" max="1" width="3.5" customWidth="1"/>
    <col min="2" max="2" width="10.875" customWidth="1"/>
    <col min="3" max="3" width="3.5" customWidth="1"/>
    <col min="4" max="4" width="4.25" customWidth="1"/>
    <col min="5" max="5" width="10.625" customWidth="1"/>
    <col min="6" max="6" width="4.25" customWidth="1"/>
    <col min="7" max="7" width="10.25" customWidth="1"/>
    <col min="8" max="8" width="4.25" customWidth="1"/>
    <col min="9" max="9" width="10.375" customWidth="1"/>
    <col min="10" max="10" width="4.25" customWidth="1"/>
    <col min="11" max="11" width="2.625" customWidth="1"/>
    <col min="12" max="12" width="8.25" customWidth="1"/>
    <col min="13" max="13" width="3.375" customWidth="1"/>
  </cols>
  <sheetData>
    <row r="1" spans="1:13" x14ac:dyDescent="0.4">
      <c r="A1" s="18"/>
      <c r="I1" s="106" t="s">
        <v>347</v>
      </c>
      <c r="J1" s="106"/>
      <c r="K1" s="106"/>
      <c r="L1" s="106"/>
      <c r="M1" s="106"/>
    </row>
    <row r="2" spans="1:13" x14ac:dyDescent="0.4">
      <c r="A2" s="30"/>
      <c r="I2" s="106" t="s">
        <v>157</v>
      </c>
      <c r="J2" s="106"/>
      <c r="K2" s="106"/>
      <c r="L2" s="106"/>
      <c r="M2" s="106"/>
    </row>
    <row r="3" spans="1:13" ht="41.25" customHeight="1" x14ac:dyDescent="0.4">
      <c r="A3" s="140" t="s">
        <v>346</v>
      </c>
      <c r="B3" s="87"/>
      <c r="C3" s="87"/>
      <c r="D3" s="87"/>
      <c r="E3" s="87"/>
      <c r="F3" s="87"/>
      <c r="G3" s="87"/>
      <c r="H3" s="87"/>
      <c r="I3" s="87"/>
      <c r="J3" s="87"/>
      <c r="K3" s="87"/>
      <c r="L3" s="87"/>
      <c r="M3" s="87"/>
    </row>
    <row r="4" spans="1:13" x14ac:dyDescent="0.4">
      <c r="A4" s="88" t="s">
        <v>206</v>
      </c>
      <c r="B4" s="88"/>
      <c r="C4" s="88"/>
      <c r="D4" s="88"/>
      <c r="E4" s="88"/>
      <c r="F4" s="88"/>
      <c r="G4" s="88"/>
      <c r="H4" s="88"/>
      <c r="I4" s="88"/>
      <c r="J4" s="88"/>
      <c r="K4" s="88"/>
      <c r="L4" s="88"/>
      <c r="M4" s="88"/>
    </row>
    <row r="5" spans="1:13" x14ac:dyDescent="0.4">
      <c r="A5" s="88"/>
      <c r="B5" s="88"/>
      <c r="C5" s="88"/>
      <c r="D5" s="88"/>
      <c r="E5" s="88"/>
      <c r="F5" s="88"/>
      <c r="G5" s="88"/>
      <c r="H5" s="88"/>
      <c r="I5" s="88"/>
      <c r="J5" s="88"/>
      <c r="K5" s="88"/>
      <c r="L5" s="88"/>
      <c r="M5" s="88"/>
    </row>
    <row r="6" spans="1:13" x14ac:dyDescent="0.4">
      <c r="A6" s="83" t="s">
        <v>80</v>
      </c>
      <c r="B6" s="83"/>
      <c r="C6" s="83"/>
      <c r="D6" s="83"/>
      <c r="E6" s="83"/>
      <c r="F6" s="83"/>
      <c r="G6" s="83"/>
      <c r="H6" s="83"/>
      <c r="I6" s="83"/>
      <c r="J6" s="83"/>
      <c r="K6" s="83"/>
      <c r="L6" s="83"/>
      <c r="M6" s="83"/>
    </row>
    <row r="7" spans="1:13" x14ac:dyDescent="0.4">
      <c r="A7" s="83" t="s">
        <v>159</v>
      </c>
      <c r="B7" s="83"/>
      <c r="C7" s="83"/>
      <c r="D7" s="83"/>
      <c r="E7" s="83"/>
      <c r="F7" s="83"/>
      <c r="G7" s="83"/>
      <c r="H7" s="83"/>
      <c r="I7" s="83"/>
      <c r="J7" s="83"/>
      <c r="K7" s="83"/>
      <c r="L7" s="83"/>
      <c r="M7" s="83"/>
    </row>
    <row r="8" spans="1:13" x14ac:dyDescent="0.4">
      <c r="A8" s="110" t="s">
        <v>161</v>
      </c>
      <c r="B8" s="110"/>
      <c r="C8" s="110"/>
      <c r="D8" s="110"/>
      <c r="E8" s="110"/>
      <c r="F8" s="110"/>
      <c r="G8" s="110"/>
      <c r="H8" s="110"/>
      <c r="I8" s="110"/>
      <c r="J8" s="110"/>
      <c r="K8" s="110"/>
      <c r="L8" s="110"/>
      <c r="M8" s="110"/>
    </row>
    <row r="9" spans="1:13" x14ac:dyDescent="0.4">
      <c r="A9" s="19"/>
      <c r="B9" s="19"/>
      <c r="C9" s="19"/>
      <c r="D9" s="19"/>
      <c r="E9" s="19"/>
      <c r="F9" s="19"/>
      <c r="G9" s="19"/>
      <c r="H9" s="19"/>
      <c r="I9" s="19"/>
      <c r="J9" s="19"/>
      <c r="K9" s="19"/>
      <c r="L9" s="19"/>
      <c r="M9" s="19"/>
    </row>
    <row r="10" spans="1:13" ht="18.75" customHeight="1" x14ac:dyDescent="0.4">
      <c r="A10" s="95" t="s">
        <v>162</v>
      </c>
      <c r="B10" s="95"/>
      <c r="C10" s="111" t="s">
        <v>163</v>
      </c>
      <c r="D10" s="107" t="s">
        <v>89</v>
      </c>
      <c r="E10" s="108"/>
      <c r="F10" s="108"/>
      <c r="G10" s="108"/>
      <c r="H10" s="108"/>
      <c r="I10" s="108"/>
      <c r="J10" s="108"/>
      <c r="K10" s="108"/>
      <c r="L10" s="109"/>
      <c r="M10" s="112" t="s">
        <v>89</v>
      </c>
    </row>
    <row r="11" spans="1:13" ht="39" customHeight="1" x14ac:dyDescent="0.4">
      <c r="A11" s="95"/>
      <c r="B11" s="95"/>
      <c r="C11" s="111"/>
      <c r="D11" s="99" t="s">
        <v>207</v>
      </c>
      <c r="E11" s="100"/>
      <c r="F11" s="99" t="s">
        <v>348</v>
      </c>
      <c r="G11" s="100"/>
      <c r="H11" s="99" t="s">
        <v>349</v>
      </c>
      <c r="I11" s="100"/>
      <c r="J11" s="92" t="s">
        <v>350</v>
      </c>
      <c r="K11" s="93"/>
      <c r="L11" s="94"/>
      <c r="M11" s="113"/>
    </row>
    <row r="12" spans="1:13" ht="46.5" customHeight="1" x14ac:dyDescent="0.4">
      <c r="A12" s="23" t="s">
        <v>166</v>
      </c>
      <c r="B12" s="20" t="s">
        <v>318</v>
      </c>
      <c r="C12" s="23">
        <v>4</v>
      </c>
      <c r="D12" s="24"/>
      <c r="E12" s="36" t="s">
        <v>356</v>
      </c>
      <c r="F12" s="24"/>
      <c r="G12" s="33" t="s">
        <v>357</v>
      </c>
      <c r="H12" s="24"/>
      <c r="I12" s="20" t="s">
        <v>358</v>
      </c>
      <c r="J12" s="24"/>
      <c r="K12" s="138" t="s">
        <v>359</v>
      </c>
      <c r="L12" s="139"/>
      <c r="M12" s="32" t="str">
        <f>IF(D12="○",4,IF(F12="○",8,IF(H12="○",12,IF(J12="○",20,""))))</f>
        <v/>
      </c>
    </row>
    <row r="13" spans="1:13" ht="60" x14ac:dyDescent="0.4">
      <c r="A13" s="23" t="s">
        <v>351</v>
      </c>
      <c r="B13" s="20" t="s">
        <v>323</v>
      </c>
      <c r="C13" s="23">
        <v>1</v>
      </c>
      <c r="D13" s="40"/>
      <c r="E13" s="20" t="s">
        <v>324</v>
      </c>
      <c r="F13" s="24"/>
      <c r="G13" s="20" t="s">
        <v>325</v>
      </c>
      <c r="H13" s="24"/>
      <c r="I13" s="20" t="s">
        <v>326</v>
      </c>
      <c r="J13" s="24"/>
      <c r="K13" s="93" t="s">
        <v>327</v>
      </c>
      <c r="L13" s="94"/>
      <c r="M13" s="32" t="str">
        <f>IF(D13="○",1,IF(F13="○",3,IF(H13="○",5,IF(J13="○",8,""))))</f>
        <v/>
      </c>
    </row>
    <row r="14" spans="1:13" ht="47.25" customHeight="1" x14ac:dyDescent="0.4">
      <c r="A14" s="23" t="s">
        <v>352</v>
      </c>
      <c r="B14" s="20" t="s">
        <v>328</v>
      </c>
      <c r="C14" s="23">
        <v>1</v>
      </c>
      <c r="D14" s="40"/>
      <c r="E14" s="36" t="s">
        <v>229</v>
      </c>
      <c r="F14" s="24"/>
      <c r="G14" s="36" t="s">
        <v>329</v>
      </c>
      <c r="H14" s="24"/>
      <c r="I14" s="20" t="s">
        <v>330</v>
      </c>
      <c r="J14" s="136"/>
      <c r="K14" s="141"/>
      <c r="L14" s="137"/>
      <c r="M14" s="32" t="str">
        <f>IF(D14="○",1,IF(F14="○",2,IF(H14="○",3,"")))</f>
        <v/>
      </c>
    </row>
    <row r="15" spans="1:13" ht="53.1" customHeight="1" x14ac:dyDescent="0.4">
      <c r="A15" s="23" t="s">
        <v>353</v>
      </c>
      <c r="B15" s="20" t="s">
        <v>331</v>
      </c>
      <c r="C15" s="23">
        <v>1</v>
      </c>
      <c r="D15" s="40"/>
      <c r="E15" s="37" t="s">
        <v>332</v>
      </c>
      <c r="F15" s="92"/>
      <c r="G15" s="94"/>
      <c r="H15" s="24"/>
      <c r="I15" s="20" t="s">
        <v>333</v>
      </c>
      <c r="J15" s="92"/>
      <c r="K15" s="93"/>
      <c r="L15" s="94"/>
      <c r="M15" s="32" t="str">
        <f>IF(D15="○",1,IF(H15="○",3,""))</f>
        <v/>
      </c>
    </row>
    <row r="16" spans="1:13" ht="53.1" customHeight="1" x14ac:dyDescent="0.4">
      <c r="A16" s="23" t="s">
        <v>354</v>
      </c>
      <c r="B16" s="20" t="s">
        <v>335</v>
      </c>
      <c r="C16" s="23">
        <v>1</v>
      </c>
      <c r="D16" s="40"/>
      <c r="E16" s="20" t="s">
        <v>336</v>
      </c>
      <c r="F16" s="24"/>
      <c r="G16" s="20" t="s">
        <v>337</v>
      </c>
      <c r="H16" s="136"/>
      <c r="I16" s="141"/>
      <c r="J16" s="141"/>
      <c r="K16" s="141"/>
      <c r="L16" s="137"/>
      <c r="M16" s="32" t="str">
        <f>IF(D16="○",1,IF(F16="○",2,""))</f>
        <v/>
      </c>
    </row>
    <row r="17" spans="1:13" ht="53.1" customHeight="1" x14ac:dyDescent="0.4">
      <c r="A17" s="23" t="s">
        <v>355</v>
      </c>
      <c r="B17" s="20" t="s">
        <v>338</v>
      </c>
      <c r="C17" s="23">
        <v>2</v>
      </c>
      <c r="D17" s="40"/>
      <c r="E17" s="20" t="s">
        <v>196</v>
      </c>
      <c r="F17" s="92"/>
      <c r="G17" s="93"/>
      <c r="H17" s="93"/>
      <c r="I17" s="93"/>
      <c r="J17" s="93"/>
      <c r="K17" s="93"/>
      <c r="L17" s="94"/>
      <c r="M17" s="32" t="str">
        <f>IF(D17="○",2,"")</f>
        <v/>
      </c>
    </row>
    <row r="18" spans="1:13" x14ac:dyDescent="0.4">
      <c r="A18" s="95" t="s">
        <v>187</v>
      </c>
      <c r="B18" s="95"/>
      <c r="C18" s="96" t="str">
        <f>IF(SUM(M12:M17)=0,"",SUM(M12:M17))</f>
        <v/>
      </c>
      <c r="D18" s="97"/>
      <c r="E18" s="97"/>
      <c r="F18" s="97"/>
      <c r="G18" s="97"/>
      <c r="H18" s="97"/>
      <c r="I18" s="97"/>
      <c r="J18" s="97"/>
      <c r="K18" s="97"/>
      <c r="L18" s="97"/>
      <c r="M18" s="98"/>
    </row>
  </sheetData>
  <mergeCells count="24">
    <mergeCell ref="H16:L16"/>
    <mergeCell ref="F17:L17"/>
    <mergeCell ref="A18:B18"/>
    <mergeCell ref="C18:M18"/>
    <mergeCell ref="K12:L12"/>
    <mergeCell ref="K13:L13"/>
    <mergeCell ref="J14:L14"/>
    <mergeCell ref="F15:G15"/>
    <mergeCell ref="J15:L15"/>
    <mergeCell ref="A8:M8"/>
    <mergeCell ref="A10:B11"/>
    <mergeCell ref="C10:C11"/>
    <mergeCell ref="D10:L10"/>
    <mergeCell ref="M10:M11"/>
    <mergeCell ref="D11:E11"/>
    <mergeCell ref="F11:G11"/>
    <mergeCell ref="H11:I11"/>
    <mergeCell ref="J11:L11"/>
    <mergeCell ref="A7:M7"/>
    <mergeCell ref="I1:M1"/>
    <mergeCell ref="I2:M2"/>
    <mergeCell ref="A3:M3"/>
    <mergeCell ref="A4:M5"/>
    <mergeCell ref="A6:M6"/>
  </mergeCells>
  <phoneticPr fontId="5"/>
  <dataValidations count="1">
    <dataValidation type="list" allowBlank="1" showInputMessage="1" showErrorMessage="1" sqref="F16 F12:F14 J12:J13 H12:H15 D12:D17">
      <formula1>"○"</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6"/>
  <sheetViews>
    <sheetView showGridLines="0" showRowColHeaders="0" zoomScaleNormal="100" workbookViewId="0">
      <selection activeCell="A10" sqref="A10:O10"/>
    </sheetView>
  </sheetViews>
  <sheetFormatPr defaultRowHeight="18.75" x14ac:dyDescent="0.4"/>
  <cols>
    <col min="7" max="7" width="25.625" customWidth="1"/>
    <col min="8" max="15" width="9" hidden="1" customWidth="1"/>
  </cols>
  <sheetData>
    <row r="1" spans="1:15" x14ac:dyDescent="0.4">
      <c r="A1" s="91" t="s">
        <v>360</v>
      </c>
      <c r="B1" s="91"/>
      <c r="C1" s="91"/>
      <c r="D1" s="91"/>
      <c r="E1" s="91"/>
      <c r="F1" s="91"/>
      <c r="G1" s="91"/>
      <c r="H1" s="91"/>
      <c r="I1" s="91"/>
      <c r="J1" s="91"/>
      <c r="K1" s="91"/>
      <c r="L1" s="91"/>
      <c r="M1" s="91"/>
      <c r="N1" s="91"/>
      <c r="O1" s="91"/>
    </row>
    <row r="2" spans="1:15" x14ac:dyDescent="0.4">
      <c r="A2" s="91" t="s">
        <v>361</v>
      </c>
      <c r="B2" s="91"/>
      <c r="C2" s="91"/>
      <c r="D2" s="91"/>
      <c r="E2" s="91"/>
      <c r="F2" s="91"/>
      <c r="G2" s="91"/>
      <c r="H2" s="31"/>
      <c r="I2" s="31"/>
      <c r="J2" s="31"/>
      <c r="K2" s="31"/>
      <c r="L2" s="31"/>
      <c r="M2" s="31"/>
      <c r="N2" s="31"/>
      <c r="O2" s="31"/>
    </row>
    <row r="3" spans="1:15" x14ac:dyDescent="0.4">
      <c r="A3" s="91" t="s">
        <v>341</v>
      </c>
      <c r="B3" s="91"/>
      <c r="C3" s="91"/>
      <c r="D3" s="91"/>
      <c r="E3" s="91"/>
      <c r="F3" s="91"/>
      <c r="G3" s="91"/>
      <c r="H3" s="31"/>
      <c r="I3" s="31"/>
      <c r="J3" s="31"/>
      <c r="K3" s="31"/>
      <c r="L3" s="31"/>
      <c r="M3" s="31"/>
      <c r="N3" s="31"/>
      <c r="O3" s="31"/>
    </row>
    <row r="4" spans="1:15" x14ac:dyDescent="0.4">
      <c r="A4" s="90" t="s">
        <v>362</v>
      </c>
      <c r="B4" s="90"/>
      <c r="C4" s="90"/>
      <c r="D4" s="90"/>
      <c r="E4" s="90"/>
      <c r="F4" s="90"/>
      <c r="G4" s="90"/>
      <c r="H4" s="90"/>
      <c r="I4" s="90"/>
      <c r="J4" s="90"/>
      <c r="K4" s="90"/>
      <c r="L4" s="90"/>
      <c r="M4" s="90"/>
      <c r="N4" s="90"/>
      <c r="O4" s="90"/>
    </row>
    <row r="5" spans="1:15" x14ac:dyDescent="0.4">
      <c r="A5" s="90" t="s">
        <v>85</v>
      </c>
      <c r="B5" s="90"/>
      <c r="C5" s="90"/>
      <c r="D5" s="90"/>
      <c r="E5" s="90"/>
      <c r="F5" s="90"/>
      <c r="G5" s="90"/>
      <c r="H5" s="90"/>
      <c r="I5" s="90"/>
      <c r="J5" s="90"/>
      <c r="K5" s="90"/>
      <c r="L5" s="90"/>
      <c r="M5" s="90"/>
      <c r="N5" s="90"/>
      <c r="O5" s="90"/>
    </row>
    <row r="6" spans="1:15" ht="30" customHeight="1" x14ac:dyDescent="0.4">
      <c r="A6" s="90" t="s">
        <v>363</v>
      </c>
      <c r="B6" s="90"/>
      <c r="C6" s="90"/>
      <c r="D6" s="90"/>
      <c r="E6" s="90"/>
      <c r="F6" s="90"/>
      <c r="G6" s="90"/>
      <c r="H6" s="90"/>
      <c r="I6" s="90"/>
      <c r="J6" s="90"/>
      <c r="K6" s="90"/>
      <c r="L6" s="90"/>
      <c r="M6" s="90"/>
      <c r="N6" s="90"/>
      <c r="O6" s="90"/>
    </row>
    <row r="7" spans="1:15" ht="33" customHeight="1" x14ac:dyDescent="0.4">
      <c r="A7" s="90" t="s">
        <v>364</v>
      </c>
      <c r="B7" s="90"/>
      <c r="C7" s="90"/>
      <c r="D7" s="90"/>
      <c r="E7" s="90"/>
      <c r="F7" s="90"/>
      <c r="G7" s="90"/>
      <c r="H7" s="90"/>
      <c r="I7" s="90"/>
      <c r="J7" s="90"/>
      <c r="K7" s="90"/>
      <c r="L7" s="90"/>
      <c r="M7" s="90"/>
      <c r="N7" s="90"/>
      <c r="O7" s="90"/>
    </row>
    <row r="8" spans="1:15" x14ac:dyDescent="0.4">
      <c r="A8" s="90"/>
      <c r="B8" s="90"/>
      <c r="C8" s="90"/>
      <c r="D8" s="90"/>
      <c r="E8" s="90"/>
      <c r="F8" s="90"/>
      <c r="G8" s="90"/>
      <c r="H8" s="90"/>
      <c r="I8" s="90"/>
      <c r="J8" s="90"/>
      <c r="K8" s="90"/>
      <c r="L8" s="90"/>
      <c r="M8" s="90"/>
      <c r="N8" s="90"/>
      <c r="O8" s="90"/>
    </row>
    <row r="9" spans="1:15" x14ac:dyDescent="0.4">
      <c r="A9" s="90"/>
      <c r="B9" s="90"/>
      <c r="C9" s="90"/>
      <c r="D9" s="90"/>
      <c r="E9" s="90"/>
      <c r="F9" s="90"/>
      <c r="G9" s="90"/>
      <c r="H9" s="90"/>
      <c r="I9" s="90"/>
      <c r="J9" s="90"/>
      <c r="K9" s="90"/>
      <c r="L9" s="90"/>
      <c r="M9" s="90"/>
      <c r="N9" s="90"/>
      <c r="O9" s="90"/>
    </row>
    <row r="10" spans="1:15" ht="40.5" customHeight="1" x14ac:dyDescent="0.4">
      <c r="A10" s="90"/>
      <c r="B10" s="90"/>
      <c r="C10" s="90"/>
      <c r="D10" s="90"/>
      <c r="E10" s="90"/>
      <c r="F10" s="90"/>
      <c r="G10" s="90"/>
      <c r="H10" s="90"/>
      <c r="I10" s="90"/>
      <c r="J10" s="90"/>
      <c r="K10" s="90"/>
      <c r="L10" s="90"/>
      <c r="M10" s="90"/>
      <c r="N10" s="90"/>
      <c r="O10" s="90"/>
    </row>
    <row r="11" spans="1:15" x14ac:dyDescent="0.4">
      <c r="A11" s="90"/>
      <c r="B11" s="90"/>
      <c r="C11" s="90"/>
      <c r="D11" s="90"/>
      <c r="E11" s="90"/>
      <c r="F11" s="90"/>
      <c r="G11" s="90"/>
      <c r="H11" s="90"/>
      <c r="I11" s="90"/>
      <c r="J11" s="90"/>
      <c r="K11" s="90"/>
      <c r="L11" s="90"/>
      <c r="M11" s="90"/>
      <c r="N11" s="90"/>
      <c r="O11" s="90"/>
    </row>
    <row r="12" spans="1:15" x14ac:dyDescent="0.4">
      <c r="A12" s="90"/>
      <c r="B12" s="90"/>
      <c r="C12" s="90"/>
      <c r="D12" s="90"/>
      <c r="E12" s="90"/>
      <c r="F12" s="90"/>
      <c r="G12" s="90"/>
      <c r="H12" s="90"/>
      <c r="I12" s="90"/>
      <c r="J12" s="90"/>
      <c r="K12" s="90"/>
      <c r="L12" s="90"/>
      <c r="M12" s="90"/>
      <c r="N12" s="90"/>
      <c r="O12" s="90"/>
    </row>
    <row r="13" spans="1:15" x14ac:dyDescent="0.4">
      <c r="A13" s="90"/>
      <c r="B13" s="90"/>
      <c r="C13" s="90"/>
      <c r="D13" s="90"/>
      <c r="E13" s="90"/>
      <c r="F13" s="90"/>
      <c r="G13" s="90"/>
      <c r="H13" s="90"/>
      <c r="I13" s="90"/>
      <c r="J13" s="90"/>
      <c r="K13" s="90"/>
      <c r="L13" s="90"/>
      <c r="M13" s="90"/>
      <c r="N13" s="90"/>
      <c r="O13" s="90"/>
    </row>
    <row r="14" spans="1:15" x14ac:dyDescent="0.4">
      <c r="A14" s="90"/>
      <c r="B14" s="90"/>
      <c r="C14" s="90"/>
      <c r="D14" s="90"/>
      <c r="E14" s="90"/>
      <c r="F14" s="90"/>
      <c r="G14" s="90"/>
      <c r="H14" s="90"/>
      <c r="I14" s="90"/>
      <c r="J14" s="90"/>
      <c r="K14" s="90"/>
      <c r="L14" s="90"/>
      <c r="M14" s="90"/>
      <c r="N14" s="90"/>
      <c r="O14" s="90"/>
    </row>
    <row r="15" spans="1:15" ht="37.5" customHeight="1" x14ac:dyDescent="0.4">
      <c r="A15" s="90"/>
      <c r="B15" s="90"/>
      <c r="C15" s="90"/>
      <c r="D15" s="90"/>
      <c r="E15" s="90"/>
      <c r="F15" s="90"/>
      <c r="G15" s="90"/>
      <c r="H15" s="90"/>
      <c r="I15" s="90"/>
      <c r="J15" s="90"/>
      <c r="K15" s="90"/>
      <c r="L15" s="90"/>
      <c r="M15" s="90"/>
      <c r="N15" s="90"/>
      <c r="O15" s="90"/>
    </row>
    <row r="16" spans="1:15" x14ac:dyDescent="0.4">
      <c r="A16" s="89"/>
      <c r="B16" s="89"/>
      <c r="C16" s="89"/>
      <c r="D16" s="89"/>
      <c r="E16" s="89"/>
      <c r="F16" s="89"/>
      <c r="G16" s="89"/>
      <c r="H16" s="89"/>
      <c r="I16" s="89"/>
      <c r="J16" s="89"/>
      <c r="K16" s="89"/>
      <c r="L16" s="89"/>
      <c r="M16" s="89"/>
      <c r="N16" s="89"/>
      <c r="O16" s="89"/>
    </row>
    <row r="17" spans="1:15" x14ac:dyDescent="0.4">
      <c r="A17" s="89"/>
      <c r="B17" s="89"/>
      <c r="C17" s="89"/>
      <c r="D17" s="89"/>
      <c r="E17" s="89"/>
      <c r="F17" s="89"/>
      <c r="G17" s="89"/>
      <c r="H17" s="89"/>
      <c r="I17" s="89"/>
      <c r="J17" s="89"/>
      <c r="K17" s="89"/>
      <c r="L17" s="89"/>
      <c r="M17" s="89"/>
      <c r="N17" s="89"/>
      <c r="O17" s="89"/>
    </row>
    <row r="18" spans="1:15" x14ac:dyDescent="0.4">
      <c r="A18" s="89"/>
      <c r="B18" s="89"/>
      <c r="C18" s="89"/>
      <c r="D18" s="89"/>
      <c r="E18" s="89"/>
      <c r="F18" s="89"/>
      <c r="G18" s="89"/>
      <c r="H18" s="89"/>
      <c r="I18" s="89"/>
      <c r="J18" s="89"/>
      <c r="K18" s="89"/>
      <c r="L18" s="89"/>
      <c r="M18" s="89"/>
      <c r="N18" s="89"/>
      <c r="O18" s="89"/>
    </row>
    <row r="19" spans="1:15" x14ac:dyDescent="0.4">
      <c r="A19" s="89"/>
      <c r="B19" s="89"/>
      <c r="C19" s="89"/>
      <c r="D19" s="89"/>
      <c r="E19" s="89"/>
      <c r="F19" s="89"/>
      <c r="G19" s="89"/>
      <c r="H19" s="89"/>
      <c r="I19" s="89"/>
      <c r="J19" s="89"/>
      <c r="K19" s="89"/>
      <c r="L19" s="89"/>
      <c r="M19" s="89"/>
      <c r="N19" s="89"/>
      <c r="O19" s="89"/>
    </row>
    <row r="20" spans="1:15" x14ac:dyDescent="0.4">
      <c r="A20" s="89"/>
      <c r="B20" s="89"/>
      <c r="C20" s="89"/>
      <c r="D20" s="89"/>
      <c r="E20" s="89"/>
      <c r="F20" s="89"/>
      <c r="G20" s="89"/>
      <c r="H20" s="89"/>
      <c r="I20" s="89"/>
      <c r="J20" s="89"/>
      <c r="K20" s="89"/>
      <c r="L20" s="89"/>
      <c r="M20" s="89"/>
      <c r="N20" s="89"/>
      <c r="O20" s="89"/>
    </row>
    <row r="21" spans="1:15" x14ac:dyDescent="0.4">
      <c r="A21" s="90"/>
      <c r="B21" s="90"/>
      <c r="C21" s="90"/>
      <c r="D21" s="90"/>
      <c r="E21" s="90"/>
      <c r="F21" s="90"/>
      <c r="G21" s="90"/>
      <c r="H21" s="90"/>
      <c r="I21" s="90"/>
      <c r="J21" s="90"/>
      <c r="K21" s="90"/>
      <c r="L21" s="90"/>
      <c r="M21" s="90"/>
      <c r="N21" s="90"/>
      <c r="O21" s="90"/>
    </row>
    <row r="22" spans="1:15" ht="39" customHeight="1" x14ac:dyDescent="0.4">
      <c r="A22" s="90"/>
      <c r="B22" s="90"/>
      <c r="C22" s="90"/>
      <c r="D22" s="90"/>
      <c r="E22" s="90"/>
      <c r="F22" s="90"/>
      <c r="G22" s="90"/>
      <c r="H22" s="90"/>
      <c r="I22" s="90"/>
      <c r="J22" s="90"/>
      <c r="K22" s="90"/>
      <c r="L22" s="90"/>
      <c r="M22" s="90"/>
      <c r="N22" s="90"/>
      <c r="O22" s="90"/>
    </row>
    <row r="23" spans="1:15" x14ac:dyDescent="0.4">
      <c r="A23" s="89"/>
      <c r="B23" s="89"/>
      <c r="C23" s="89"/>
      <c r="D23" s="89"/>
      <c r="E23" s="89"/>
      <c r="F23" s="89"/>
      <c r="G23" s="89"/>
      <c r="H23" s="89"/>
      <c r="I23" s="89"/>
      <c r="J23" s="89"/>
      <c r="K23" s="89"/>
      <c r="L23" s="89"/>
      <c r="M23" s="89"/>
      <c r="N23" s="89"/>
      <c r="O23" s="89"/>
    </row>
    <row r="24" spans="1:15" x14ac:dyDescent="0.4">
      <c r="A24" s="89"/>
      <c r="B24" s="89"/>
      <c r="C24" s="89"/>
      <c r="D24" s="89"/>
      <c r="E24" s="89"/>
      <c r="F24" s="89"/>
      <c r="G24" s="89"/>
      <c r="H24" s="89"/>
      <c r="I24" s="89"/>
      <c r="J24" s="89"/>
      <c r="K24" s="89"/>
      <c r="L24" s="89"/>
      <c r="M24" s="89"/>
      <c r="N24" s="89"/>
      <c r="O24" s="89"/>
    </row>
    <row r="25" spans="1:15" x14ac:dyDescent="0.4">
      <c r="A25" s="89"/>
      <c r="B25" s="89"/>
      <c r="C25" s="89"/>
      <c r="D25" s="89"/>
      <c r="E25" s="89"/>
      <c r="F25" s="89"/>
      <c r="G25" s="89"/>
      <c r="H25" s="89"/>
      <c r="I25" s="89"/>
      <c r="J25" s="89"/>
      <c r="K25" s="89"/>
      <c r="L25" s="89"/>
      <c r="M25" s="89"/>
      <c r="N25" s="89"/>
      <c r="O25" s="89"/>
    </row>
    <row r="26" spans="1:15" x14ac:dyDescent="0.4">
      <c r="A26" s="89"/>
      <c r="B26" s="89"/>
      <c r="C26" s="89"/>
      <c r="D26" s="89"/>
      <c r="E26" s="89"/>
      <c r="F26" s="89"/>
      <c r="G26" s="89"/>
      <c r="H26" s="89"/>
      <c r="I26" s="89"/>
      <c r="J26" s="89"/>
      <c r="K26" s="89"/>
      <c r="L26" s="89"/>
      <c r="M26" s="89"/>
      <c r="N26" s="89"/>
      <c r="O26" s="89"/>
    </row>
    <row r="27" spans="1:15" x14ac:dyDescent="0.4">
      <c r="A27" s="89"/>
      <c r="B27" s="89"/>
      <c r="C27" s="89"/>
      <c r="D27" s="89"/>
      <c r="E27" s="89"/>
      <c r="F27" s="89"/>
      <c r="G27" s="89"/>
      <c r="H27" s="89"/>
      <c r="I27" s="89"/>
      <c r="J27" s="89"/>
      <c r="K27" s="89"/>
      <c r="L27" s="89"/>
      <c r="M27" s="89"/>
      <c r="N27" s="89"/>
      <c r="O27" s="89"/>
    </row>
    <row r="28" spans="1:15" x14ac:dyDescent="0.4">
      <c r="A28" s="90"/>
      <c r="B28" s="90"/>
      <c r="C28" s="90"/>
      <c r="D28" s="90"/>
      <c r="E28" s="90"/>
      <c r="F28" s="90"/>
      <c r="G28" s="90"/>
      <c r="H28" s="90"/>
      <c r="I28" s="90"/>
      <c r="J28" s="90"/>
      <c r="K28" s="90"/>
      <c r="L28" s="90"/>
      <c r="M28" s="90"/>
      <c r="N28" s="90"/>
      <c r="O28" s="90"/>
    </row>
    <row r="29" spans="1:15" x14ac:dyDescent="0.4">
      <c r="A29" s="90"/>
      <c r="B29" s="90"/>
      <c r="C29" s="90"/>
      <c r="D29" s="90"/>
      <c r="E29" s="90"/>
      <c r="F29" s="90"/>
      <c r="G29" s="90"/>
      <c r="H29" s="90"/>
      <c r="I29" s="90"/>
      <c r="J29" s="90"/>
      <c r="K29" s="90"/>
      <c r="L29" s="90"/>
      <c r="M29" s="90"/>
      <c r="N29" s="90"/>
      <c r="O29" s="90"/>
    </row>
    <row r="30" spans="1:15" ht="40.5" customHeight="1" x14ac:dyDescent="0.4">
      <c r="A30" s="90"/>
      <c r="B30" s="90"/>
      <c r="C30" s="90"/>
      <c r="D30" s="90"/>
      <c r="E30" s="90"/>
      <c r="F30" s="90"/>
      <c r="G30" s="90"/>
      <c r="H30" s="90"/>
      <c r="I30" s="90"/>
      <c r="J30" s="90"/>
      <c r="K30" s="90"/>
      <c r="L30" s="90"/>
      <c r="M30" s="90"/>
      <c r="N30" s="90"/>
      <c r="O30" s="90"/>
    </row>
    <row r="31" spans="1:15" x14ac:dyDescent="0.4">
      <c r="A31" s="90"/>
      <c r="B31" s="90"/>
      <c r="C31" s="90"/>
      <c r="D31" s="90"/>
      <c r="E31" s="90"/>
      <c r="F31" s="90"/>
      <c r="G31" s="90"/>
      <c r="H31" s="90"/>
      <c r="I31" s="90"/>
      <c r="J31" s="90"/>
      <c r="K31" s="90"/>
      <c r="L31" s="90"/>
      <c r="M31" s="90"/>
      <c r="N31" s="90"/>
      <c r="O31" s="90"/>
    </row>
    <row r="32" spans="1:15" ht="27" customHeight="1" x14ac:dyDescent="0.4">
      <c r="A32" s="90"/>
      <c r="B32" s="90"/>
      <c r="C32" s="90"/>
      <c r="D32" s="90"/>
      <c r="E32" s="90"/>
      <c r="F32" s="90"/>
      <c r="G32" s="90"/>
      <c r="H32" s="90"/>
      <c r="I32" s="90"/>
      <c r="J32" s="90"/>
      <c r="K32" s="90"/>
      <c r="L32" s="90"/>
      <c r="M32" s="90"/>
      <c r="N32" s="90"/>
      <c r="O32" s="90"/>
    </row>
    <row r="33" spans="1:15" x14ac:dyDescent="0.4">
      <c r="A33" s="90"/>
      <c r="B33" s="90"/>
      <c r="C33" s="90"/>
      <c r="D33" s="90"/>
      <c r="E33" s="90"/>
      <c r="F33" s="90"/>
      <c r="G33" s="90"/>
      <c r="H33" s="90"/>
      <c r="I33" s="90"/>
      <c r="J33" s="90"/>
      <c r="K33" s="90"/>
      <c r="L33" s="90"/>
      <c r="M33" s="90"/>
      <c r="N33" s="90"/>
      <c r="O33" s="90"/>
    </row>
    <row r="34" spans="1:15" ht="29.25" customHeight="1" x14ac:dyDescent="0.4">
      <c r="A34" s="90"/>
      <c r="B34" s="90"/>
      <c r="C34" s="90"/>
      <c r="D34" s="90"/>
      <c r="E34" s="90"/>
      <c r="F34" s="90"/>
      <c r="G34" s="90"/>
      <c r="H34" s="90"/>
      <c r="I34" s="90"/>
      <c r="J34" s="90"/>
      <c r="K34" s="90"/>
      <c r="L34" s="90"/>
      <c r="M34" s="90"/>
      <c r="N34" s="90"/>
      <c r="O34" s="90"/>
    </row>
    <row r="35" spans="1:15" x14ac:dyDescent="0.4">
      <c r="A35" s="90"/>
      <c r="B35" s="90"/>
      <c r="C35" s="90"/>
      <c r="D35" s="90"/>
      <c r="E35" s="90"/>
      <c r="F35" s="90"/>
      <c r="G35" s="90"/>
      <c r="H35" s="90"/>
      <c r="I35" s="90"/>
      <c r="J35" s="90"/>
      <c r="K35" s="90"/>
      <c r="L35" s="90"/>
      <c r="M35" s="90"/>
      <c r="N35" s="90"/>
      <c r="O35" s="90"/>
    </row>
    <row r="36" spans="1:15" ht="29.25" customHeight="1" x14ac:dyDescent="0.4">
      <c r="A36" s="90"/>
      <c r="B36" s="90"/>
      <c r="C36" s="90"/>
      <c r="D36" s="90"/>
      <c r="E36" s="90"/>
      <c r="F36" s="90"/>
      <c r="G36" s="90"/>
      <c r="H36" s="90"/>
      <c r="I36" s="90"/>
      <c r="J36" s="90"/>
      <c r="K36" s="90"/>
      <c r="L36" s="90"/>
      <c r="M36" s="90"/>
      <c r="N36" s="90"/>
      <c r="O36" s="90"/>
    </row>
  </sheetData>
  <mergeCells count="36">
    <mergeCell ref="A36:O36"/>
    <mergeCell ref="A25:O25"/>
    <mergeCell ref="A26:O26"/>
    <mergeCell ref="A27:O27"/>
    <mergeCell ref="A28:O28"/>
    <mergeCell ref="A29:O29"/>
    <mergeCell ref="A30:O30"/>
    <mergeCell ref="A31:O31"/>
    <mergeCell ref="A32:O32"/>
    <mergeCell ref="A33:O33"/>
    <mergeCell ref="A34:O34"/>
    <mergeCell ref="A35:O35"/>
    <mergeCell ref="A24:O24"/>
    <mergeCell ref="A13:O13"/>
    <mergeCell ref="A14:O14"/>
    <mergeCell ref="A15:O15"/>
    <mergeCell ref="A16:O16"/>
    <mergeCell ref="A17:O17"/>
    <mergeCell ref="A18:O18"/>
    <mergeCell ref="A19:O19"/>
    <mergeCell ref="A20:O20"/>
    <mergeCell ref="A21:O21"/>
    <mergeCell ref="A22:O22"/>
    <mergeCell ref="A23:O23"/>
    <mergeCell ref="A8:O8"/>
    <mergeCell ref="A9:O9"/>
    <mergeCell ref="A10:O10"/>
    <mergeCell ref="A11:O11"/>
    <mergeCell ref="A12:O12"/>
    <mergeCell ref="A7:O7"/>
    <mergeCell ref="A2:G2"/>
    <mergeCell ref="A1:O1"/>
    <mergeCell ref="A3:G3"/>
    <mergeCell ref="A4:O4"/>
    <mergeCell ref="A5:O5"/>
    <mergeCell ref="A6:O6"/>
  </mergeCells>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9"/>
  <sheetViews>
    <sheetView showGridLines="0" showRowColHeaders="0" zoomScaleNormal="100" workbookViewId="0">
      <selection activeCell="A35" sqref="A35:G35"/>
    </sheetView>
  </sheetViews>
  <sheetFormatPr defaultRowHeight="18.75" x14ac:dyDescent="0.4"/>
  <cols>
    <col min="7" max="7" width="25.625" customWidth="1"/>
    <col min="8" max="15" width="9" hidden="1" customWidth="1"/>
  </cols>
  <sheetData>
    <row r="1" spans="1:15" x14ac:dyDescent="0.4">
      <c r="A1" s="91" t="s">
        <v>83</v>
      </c>
      <c r="B1" s="91"/>
      <c r="C1" s="91"/>
      <c r="D1" s="91"/>
      <c r="E1" s="91"/>
      <c r="F1" s="91"/>
      <c r="G1" s="91"/>
      <c r="H1" s="91"/>
      <c r="I1" s="91"/>
      <c r="J1" s="91"/>
      <c r="K1" s="91"/>
      <c r="L1" s="91"/>
      <c r="M1" s="91"/>
      <c r="N1" s="91"/>
      <c r="O1" s="91"/>
    </row>
    <row r="2" spans="1:15" x14ac:dyDescent="0.4">
      <c r="A2" s="90" t="s">
        <v>84</v>
      </c>
      <c r="B2" s="90"/>
      <c r="C2" s="90"/>
      <c r="D2" s="90"/>
      <c r="E2" s="90"/>
      <c r="F2" s="90"/>
      <c r="G2" s="90"/>
      <c r="H2" s="90"/>
      <c r="I2" s="90"/>
      <c r="J2" s="90"/>
      <c r="K2" s="90"/>
      <c r="L2" s="90"/>
      <c r="M2" s="90"/>
      <c r="N2" s="90"/>
      <c r="O2" s="90"/>
    </row>
    <row r="3" spans="1:15" x14ac:dyDescent="0.4">
      <c r="A3" s="90" t="s">
        <v>85</v>
      </c>
      <c r="B3" s="90"/>
      <c r="C3" s="90"/>
      <c r="D3" s="90"/>
      <c r="E3" s="90"/>
      <c r="F3" s="90"/>
      <c r="G3" s="90"/>
      <c r="H3" s="90"/>
      <c r="I3" s="90"/>
      <c r="J3" s="90"/>
      <c r="K3" s="90"/>
      <c r="L3" s="90"/>
      <c r="M3" s="90"/>
      <c r="N3" s="90"/>
      <c r="O3" s="90"/>
    </row>
    <row r="4" spans="1:15" x14ac:dyDescent="0.4">
      <c r="A4" s="90" t="s">
        <v>121</v>
      </c>
      <c r="B4" s="90"/>
      <c r="C4" s="90"/>
      <c r="D4" s="90"/>
      <c r="E4" s="90"/>
      <c r="F4" s="90"/>
      <c r="G4" s="90"/>
      <c r="H4" s="90"/>
      <c r="I4" s="90"/>
      <c r="J4" s="90"/>
      <c r="K4" s="90"/>
      <c r="L4" s="90"/>
      <c r="M4" s="90"/>
      <c r="N4" s="90"/>
      <c r="O4" s="90"/>
    </row>
    <row r="5" spans="1:15" ht="29.25" customHeight="1" x14ac:dyDescent="0.4">
      <c r="A5" s="90" t="s">
        <v>146</v>
      </c>
      <c r="B5" s="90"/>
      <c r="C5" s="90"/>
      <c r="D5" s="90"/>
      <c r="E5" s="90"/>
      <c r="F5" s="90"/>
      <c r="G5" s="90"/>
      <c r="H5" s="90"/>
      <c r="I5" s="90"/>
      <c r="J5" s="90"/>
      <c r="K5" s="90"/>
      <c r="L5" s="90"/>
      <c r="M5" s="90"/>
      <c r="N5" s="90"/>
      <c r="O5" s="90"/>
    </row>
    <row r="6" spans="1:15" x14ac:dyDescent="0.4">
      <c r="A6" s="90" t="s">
        <v>122</v>
      </c>
      <c r="B6" s="90"/>
      <c r="C6" s="90"/>
      <c r="D6" s="90"/>
      <c r="E6" s="90"/>
      <c r="F6" s="90"/>
      <c r="G6" s="90"/>
      <c r="H6" s="90"/>
      <c r="I6" s="90"/>
      <c r="J6" s="90"/>
      <c r="K6" s="90"/>
      <c r="L6" s="90"/>
      <c r="M6" s="90"/>
      <c r="N6" s="90"/>
      <c r="O6" s="90"/>
    </row>
    <row r="7" spans="1:15" x14ac:dyDescent="0.4">
      <c r="A7" s="90" t="s">
        <v>123</v>
      </c>
      <c r="B7" s="90"/>
      <c r="C7" s="90"/>
      <c r="D7" s="90"/>
      <c r="E7" s="90"/>
      <c r="F7" s="90"/>
      <c r="G7" s="90"/>
      <c r="H7" s="90"/>
      <c r="I7" s="90"/>
      <c r="J7" s="90"/>
      <c r="K7" s="90"/>
      <c r="L7" s="90"/>
      <c r="M7" s="90"/>
      <c r="N7" s="90"/>
      <c r="O7" s="90"/>
    </row>
    <row r="8" spans="1:15" x14ac:dyDescent="0.4">
      <c r="A8" s="90" t="s">
        <v>124</v>
      </c>
      <c r="B8" s="90"/>
      <c r="C8" s="90"/>
      <c r="D8" s="90"/>
      <c r="E8" s="90"/>
      <c r="F8" s="90"/>
      <c r="G8" s="90"/>
      <c r="H8" s="90"/>
      <c r="I8" s="90"/>
      <c r="J8" s="90"/>
      <c r="K8" s="90"/>
      <c r="L8" s="90"/>
      <c r="M8" s="90"/>
      <c r="N8" s="90"/>
      <c r="O8" s="90"/>
    </row>
    <row r="9" spans="1:15" ht="40.5" customHeight="1" x14ac:dyDescent="0.4">
      <c r="A9" s="90" t="s">
        <v>125</v>
      </c>
      <c r="B9" s="90"/>
      <c r="C9" s="90"/>
      <c r="D9" s="90"/>
      <c r="E9" s="90"/>
      <c r="F9" s="90"/>
      <c r="G9" s="90"/>
      <c r="H9" s="90"/>
      <c r="I9" s="90"/>
      <c r="J9" s="90"/>
      <c r="K9" s="90"/>
      <c r="L9" s="90"/>
      <c r="M9" s="90"/>
      <c r="N9" s="90"/>
      <c r="O9" s="90"/>
    </row>
    <row r="10" spans="1:15" x14ac:dyDescent="0.4">
      <c r="A10" s="90" t="s">
        <v>126</v>
      </c>
      <c r="B10" s="90"/>
      <c r="C10" s="90"/>
      <c r="D10" s="90"/>
      <c r="E10" s="90"/>
      <c r="F10" s="90"/>
      <c r="G10" s="90"/>
      <c r="H10" s="90"/>
      <c r="I10" s="90"/>
      <c r="J10" s="90"/>
      <c r="K10" s="90"/>
      <c r="L10" s="90"/>
      <c r="M10" s="90"/>
      <c r="N10" s="90"/>
      <c r="O10" s="90"/>
    </row>
    <row r="11" spans="1:15" x14ac:dyDescent="0.4">
      <c r="A11" s="90" t="s">
        <v>127</v>
      </c>
      <c r="B11" s="90"/>
      <c r="C11" s="90"/>
      <c r="D11" s="90"/>
      <c r="E11" s="90"/>
      <c r="F11" s="90"/>
      <c r="G11" s="90"/>
      <c r="H11" s="90"/>
      <c r="I11" s="90"/>
      <c r="J11" s="90"/>
      <c r="K11" s="90"/>
      <c r="L11" s="90"/>
      <c r="M11" s="90"/>
      <c r="N11" s="90"/>
      <c r="O11" s="90"/>
    </row>
    <row r="12" spans="1:15" x14ac:dyDescent="0.4">
      <c r="A12" s="90" t="s">
        <v>128</v>
      </c>
      <c r="B12" s="90"/>
      <c r="C12" s="90"/>
      <c r="D12" s="90"/>
      <c r="E12" s="90"/>
      <c r="F12" s="90"/>
      <c r="G12" s="90"/>
      <c r="H12" s="90"/>
      <c r="I12" s="90"/>
      <c r="J12" s="90"/>
      <c r="K12" s="90"/>
      <c r="L12" s="90"/>
      <c r="M12" s="90"/>
      <c r="N12" s="90"/>
      <c r="O12" s="90"/>
    </row>
    <row r="13" spans="1:15" x14ac:dyDescent="0.4">
      <c r="A13" s="90" t="s">
        <v>129</v>
      </c>
      <c r="B13" s="90"/>
      <c r="C13" s="90"/>
      <c r="D13" s="90"/>
      <c r="E13" s="90"/>
      <c r="F13" s="90"/>
      <c r="G13" s="90"/>
      <c r="H13" s="90"/>
      <c r="I13" s="90"/>
      <c r="J13" s="90"/>
      <c r="K13" s="90"/>
      <c r="L13" s="90"/>
      <c r="M13" s="90"/>
      <c r="N13" s="90"/>
      <c r="O13" s="90"/>
    </row>
    <row r="14" spans="1:15" ht="37.5" customHeight="1" x14ac:dyDescent="0.4">
      <c r="A14" s="90" t="s">
        <v>130</v>
      </c>
      <c r="B14" s="90"/>
      <c r="C14" s="90"/>
      <c r="D14" s="90"/>
      <c r="E14" s="90"/>
      <c r="F14" s="90"/>
      <c r="G14" s="90"/>
      <c r="H14" s="90"/>
      <c r="I14" s="90"/>
      <c r="J14" s="90"/>
      <c r="K14" s="90"/>
      <c r="L14" s="90"/>
      <c r="M14" s="90"/>
      <c r="N14" s="90"/>
      <c r="O14" s="90"/>
    </row>
    <row r="15" spans="1:15" x14ac:dyDescent="0.4">
      <c r="A15" s="89" t="s">
        <v>131</v>
      </c>
      <c r="B15" s="89"/>
      <c r="C15" s="89"/>
      <c r="D15" s="89"/>
      <c r="E15" s="89"/>
      <c r="F15" s="89"/>
      <c r="G15" s="89"/>
      <c r="H15" s="89"/>
      <c r="I15" s="89"/>
      <c r="J15" s="89"/>
      <c r="K15" s="89"/>
      <c r="L15" s="89"/>
      <c r="M15" s="89"/>
      <c r="N15" s="89"/>
      <c r="O15" s="89"/>
    </row>
    <row r="16" spans="1:15" x14ac:dyDescent="0.4">
      <c r="A16" s="89" t="s">
        <v>132</v>
      </c>
      <c r="B16" s="89"/>
      <c r="C16" s="89"/>
      <c r="D16" s="89"/>
      <c r="E16" s="89"/>
      <c r="F16" s="89"/>
      <c r="G16" s="89"/>
      <c r="H16" s="89"/>
      <c r="I16" s="89"/>
      <c r="J16" s="89"/>
      <c r="K16" s="89"/>
      <c r="L16" s="89"/>
      <c r="M16" s="89"/>
      <c r="N16" s="89"/>
      <c r="O16" s="89"/>
    </row>
    <row r="17" spans="1:15" x14ac:dyDescent="0.4">
      <c r="A17" s="89" t="s">
        <v>133</v>
      </c>
      <c r="B17" s="89"/>
      <c r="C17" s="89"/>
      <c r="D17" s="89"/>
      <c r="E17" s="89"/>
      <c r="F17" s="89"/>
      <c r="G17" s="89"/>
      <c r="H17" s="89"/>
      <c r="I17" s="89"/>
      <c r="J17" s="89"/>
      <c r="K17" s="89"/>
      <c r="L17" s="89"/>
      <c r="M17" s="89"/>
      <c r="N17" s="89"/>
      <c r="O17" s="89"/>
    </row>
    <row r="18" spans="1:15" x14ac:dyDescent="0.4">
      <c r="A18" s="89" t="s">
        <v>134</v>
      </c>
      <c r="B18" s="89"/>
      <c r="C18" s="89"/>
      <c r="D18" s="89"/>
      <c r="E18" s="89"/>
      <c r="F18" s="89"/>
      <c r="G18" s="89"/>
      <c r="H18" s="89"/>
      <c r="I18" s="89"/>
      <c r="J18" s="89"/>
      <c r="K18" s="89"/>
      <c r="L18" s="89"/>
      <c r="M18" s="89"/>
      <c r="N18" s="89"/>
      <c r="O18" s="89"/>
    </row>
    <row r="19" spans="1:15" x14ac:dyDescent="0.4">
      <c r="A19" s="89" t="s">
        <v>135</v>
      </c>
      <c r="B19" s="89"/>
      <c r="C19" s="89"/>
      <c r="D19" s="89"/>
      <c r="E19" s="89"/>
      <c r="F19" s="89"/>
      <c r="G19" s="89"/>
      <c r="H19" s="89"/>
      <c r="I19" s="89"/>
      <c r="J19" s="89"/>
      <c r="K19" s="89"/>
      <c r="L19" s="89"/>
      <c r="M19" s="89"/>
      <c r="N19" s="89"/>
      <c r="O19" s="89"/>
    </row>
    <row r="20" spans="1:15" x14ac:dyDescent="0.4">
      <c r="A20" s="90" t="s">
        <v>136</v>
      </c>
      <c r="B20" s="90"/>
      <c r="C20" s="90"/>
      <c r="D20" s="90"/>
      <c r="E20" s="90"/>
      <c r="F20" s="90"/>
      <c r="G20" s="90"/>
      <c r="H20" s="90"/>
      <c r="I20" s="90"/>
      <c r="J20" s="90"/>
      <c r="K20" s="90"/>
      <c r="L20" s="90"/>
      <c r="M20" s="90"/>
      <c r="N20" s="90"/>
      <c r="O20" s="90"/>
    </row>
    <row r="21" spans="1:15" ht="39" customHeight="1" x14ac:dyDescent="0.4">
      <c r="A21" s="90" t="s">
        <v>137</v>
      </c>
      <c r="B21" s="90"/>
      <c r="C21" s="90"/>
      <c r="D21" s="90"/>
      <c r="E21" s="90"/>
      <c r="F21" s="90"/>
      <c r="G21" s="90"/>
      <c r="H21" s="90"/>
      <c r="I21" s="90"/>
      <c r="J21" s="90"/>
      <c r="K21" s="90"/>
      <c r="L21" s="90"/>
      <c r="M21" s="90"/>
      <c r="N21" s="90"/>
      <c r="O21" s="90"/>
    </row>
    <row r="22" spans="1:15" x14ac:dyDescent="0.4">
      <c r="A22" s="89" t="s">
        <v>138</v>
      </c>
      <c r="B22" s="89"/>
      <c r="C22" s="89"/>
      <c r="D22" s="89"/>
      <c r="E22" s="89"/>
      <c r="F22" s="89"/>
      <c r="G22" s="89"/>
      <c r="H22" s="89"/>
      <c r="I22" s="89"/>
      <c r="J22" s="89"/>
      <c r="K22" s="89"/>
      <c r="L22" s="89"/>
      <c r="M22" s="89"/>
      <c r="N22" s="89"/>
      <c r="O22" s="89"/>
    </row>
    <row r="23" spans="1:15" x14ac:dyDescent="0.4">
      <c r="A23" s="89" t="s">
        <v>139</v>
      </c>
      <c r="B23" s="89"/>
      <c r="C23" s="89"/>
      <c r="D23" s="89"/>
      <c r="E23" s="89"/>
      <c r="F23" s="89"/>
      <c r="G23" s="89"/>
      <c r="H23" s="89"/>
      <c r="I23" s="89"/>
      <c r="J23" s="89"/>
      <c r="K23" s="89"/>
      <c r="L23" s="89"/>
      <c r="M23" s="89"/>
      <c r="N23" s="89"/>
      <c r="O23" s="89"/>
    </row>
    <row r="24" spans="1:15" x14ac:dyDescent="0.4">
      <c r="A24" s="89" t="s">
        <v>140</v>
      </c>
      <c r="B24" s="89"/>
      <c r="C24" s="89"/>
      <c r="D24" s="89"/>
      <c r="E24" s="89"/>
      <c r="F24" s="89"/>
      <c r="G24" s="89"/>
      <c r="H24" s="89"/>
      <c r="I24" s="89"/>
      <c r="J24" s="89"/>
      <c r="K24" s="89"/>
      <c r="L24" s="89"/>
      <c r="M24" s="89"/>
      <c r="N24" s="89"/>
      <c r="O24" s="89"/>
    </row>
    <row r="25" spans="1:15" x14ac:dyDescent="0.4">
      <c r="A25" s="89" t="s">
        <v>141</v>
      </c>
      <c r="B25" s="89"/>
      <c r="C25" s="89"/>
      <c r="D25" s="89"/>
      <c r="E25" s="89"/>
      <c r="F25" s="89"/>
      <c r="G25" s="89"/>
      <c r="H25" s="89"/>
      <c r="I25" s="89"/>
      <c r="J25" s="89"/>
      <c r="K25" s="89"/>
      <c r="L25" s="89"/>
      <c r="M25" s="89"/>
      <c r="N25" s="89"/>
      <c r="O25" s="89"/>
    </row>
    <row r="26" spans="1:15" x14ac:dyDescent="0.4">
      <c r="A26" s="89" t="s">
        <v>142</v>
      </c>
      <c r="B26" s="89"/>
      <c r="C26" s="89"/>
      <c r="D26" s="89"/>
      <c r="E26" s="89"/>
      <c r="F26" s="89"/>
      <c r="G26" s="89"/>
      <c r="H26" s="89"/>
      <c r="I26" s="89"/>
      <c r="J26" s="89"/>
      <c r="K26" s="89"/>
      <c r="L26" s="89"/>
      <c r="M26" s="89"/>
      <c r="N26" s="89"/>
      <c r="O26" s="89"/>
    </row>
    <row r="27" spans="1:15" x14ac:dyDescent="0.4">
      <c r="A27" s="90" t="s">
        <v>143</v>
      </c>
      <c r="B27" s="90"/>
      <c r="C27" s="90"/>
      <c r="D27" s="90"/>
      <c r="E27" s="90"/>
      <c r="F27" s="90"/>
      <c r="G27" s="90"/>
      <c r="H27" s="90"/>
      <c r="I27" s="90"/>
      <c r="J27" s="90"/>
      <c r="K27" s="90"/>
      <c r="L27" s="90"/>
      <c r="M27" s="90"/>
      <c r="N27" s="90"/>
      <c r="O27" s="90"/>
    </row>
    <row r="28" spans="1:15" x14ac:dyDescent="0.4">
      <c r="A28" s="90" t="s">
        <v>144</v>
      </c>
      <c r="B28" s="90"/>
      <c r="C28" s="90"/>
      <c r="D28" s="90"/>
      <c r="E28" s="90"/>
      <c r="F28" s="90"/>
      <c r="G28" s="90"/>
      <c r="H28" s="90"/>
      <c r="I28" s="90"/>
      <c r="J28" s="90"/>
      <c r="K28" s="90"/>
      <c r="L28" s="90"/>
      <c r="M28" s="90"/>
      <c r="N28" s="90"/>
      <c r="O28" s="90"/>
    </row>
    <row r="29" spans="1:15" ht="40.5" customHeight="1" x14ac:dyDescent="0.4">
      <c r="A29" s="90" t="s">
        <v>145</v>
      </c>
      <c r="B29" s="90"/>
      <c r="C29" s="90"/>
      <c r="D29" s="90"/>
      <c r="E29" s="90"/>
      <c r="F29" s="90"/>
      <c r="G29" s="90"/>
      <c r="H29" s="90"/>
      <c r="I29" s="90"/>
      <c r="J29" s="90"/>
      <c r="K29" s="90"/>
      <c r="L29" s="90"/>
      <c r="M29" s="90"/>
      <c r="N29" s="90"/>
      <c r="O29" s="90"/>
    </row>
    <row r="30" spans="1:15" x14ac:dyDescent="0.4">
      <c r="A30" s="90" t="s">
        <v>148</v>
      </c>
      <c r="B30" s="90"/>
      <c r="C30" s="90"/>
      <c r="D30" s="90"/>
      <c r="E30" s="90"/>
      <c r="F30" s="90"/>
      <c r="G30" s="90"/>
      <c r="H30" s="90"/>
      <c r="I30" s="90"/>
      <c r="J30" s="90"/>
      <c r="K30" s="90"/>
      <c r="L30" s="90"/>
      <c r="M30" s="90"/>
      <c r="N30" s="90"/>
      <c r="O30" s="90"/>
    </row>
    <row r="31" spans="1:15" ht="27" customHeight="1" x14ac:dyDescent="0.4">
      <c r="A31" s="90" t="s">
        <v>147</v>
      </c>
      <c r="B31" s="90"/>
      <c r="C31" s="90"/>
      <c r="D31" s="90"/>
      <c r="E31" s="90"/>
      <c r="F31" s="90"/>
      <c r="G31" s="90"/>
      <c r="H31" s="90"/>
      <c r="I31" s="90"/>
      <c r="J31" s="90"/>
      <c r="K31" s="90"/>
      <c r="L31" s="90"/>
      <c r="M31" s="90"/>
      <c r="N31" s="90"/>
      <c r="O31" s="90"/>
    </row>
    <row r="32" spans="1:15" x14ac:dyDescent="0.4">
      <c r="A32" s="90" t="s">
        <v>149</v>
      </c>
      <c r="B32" s="90"/>
      <c r="C32" s="90"/>
      <c r="D32" s="90"/>
      <c r="E32" s="90"/>
      <c r="F32" s="90"/>
      <c r="G32" s="90"/>
      <c r="H32" s="90"/>
      <c r="I32" s="90"/>
      <c r="J32" s="90"/>
      <c r="K32" s="90"/>
      <c r="L32" s="90"/>
      <c r="M32" s="90"/>
      <c r="N32" s="90"/>
      <c r="O32" s="90"/>
    </row>
    <row r="33" spans="1:15" ht="29.25" customHeight="1" x14ac:dyDescent="0.4">
      <c r="A33" s="90" t="s">
        <v>387</v>
      </c>
      <c r="B33" s="90"/>
      <c r="C33" s="90"/>
      <c r="D33" s="90"/>
      <c r="E33" s="90"/>
      <c r="F33" s="90"/>
      <c r="G33" s="90"/>
      <c r="H33" s="90"/>
      <c r="I33" s="90"/>
      <c r="J33" s="90"/>
      <c r="K33" s="90"/>
      <c r="L33" s="90"/>
      <c r="M33" s="90"/>
      <c r="N33" s="90"/>
      <c r="O33" s="90"/>
    </row>
    <row r="34" spans="1:15" ht="18.75" customHeight="1" x14ac:dyDescent="0.4">
      <c r="A34" s="90" t="s">
        <v>410</v>
      </c>
      <c r="B34" s="90"/>
      <c r="C34" s="90"/>
      <c r="D34" s="90"/>
      <c r="E34" s="90"/>
      <c r="F34" s="90"/>
      <c r="G34" s="90"/>
      <c r="H34" s="53"/>
      <c r="I34" s="53"/>
      <c r="J34" s="53"/>
      <c r="K34" s="53"/>
      <c r="L34" s="53"/>
      <c r="M34" s="53"/>
      <c r="N34" s="53"/>
      <c r="O34" s="53"/>
    </row>
    <row r="35" spans="1:15" x14ac:dyDescent="0.4">
      <c r="A35" s="90" t="s">
        <v>388</v>
      </c>
      <c r="B35" s="90"/>
      <c r="C35" s="90"/>
      <c r="D35" s="90"/>
      <c r="E35" s="90"/>
      <c r="F35" s="90"/>
      <c r="G35" s="90"/>
      <c r="H35" s="53"/>
      <c r="I35" s="53"/>
      <c r="J35" s="53"/>
      <c r="K35" s="53"/>
      <c r="L35" s="53"/>
      <c r="M35" s="53"/>
      <c r="N35" s="53"/>
      <c r="O35" s="53"/>
    </row>
    <row r="36" spans="1:15" x14ac:dyDescent="0.4">
      <c r="A36" s="90" t="s">
        <v>389</v>
      </c>
      <c r="B36" s="90"/>
      <c r="C36" s="90"/>
      <c r="D36" s="90"/>
      <c r="E36" s="90"/>
      <c r="F36" s="90"/>
      <c r="G36" s="90"/>
      <c r="H36" s="53"/>
      <c r="I36" s="53"/>
      <c r="J36" s="53"/>
      <c r="K36" s="53"/>
      <c r="L36" s="53"/>
      <c r="M36" s="53"/>
      <c r="N36" s="53"/>
      <c r="O36" s="53"/>
    </row>
    <row r="37" spans="1:15" x14ac:dyDescent="0.4">
      <c r="A37" s="90" t="s">
        <v>390</v>
      </c>
      <c r="B37" s="90"/>
      <c r="C37" s="90"/>
      <c r="D37" s="90"/>
      <c r="E37" s="90"/>
      <c r="F37" s="90"/>
      <c r="G37" s="90"/>
      <c r="H37" s="53"/>
      <c r="I37" s="53"/>
      <c r="J37" s="53"/>
      <c r="K37" s="53"/>
      <c r="L37" s="53"/>
      <c r="M37" s="53"/>
      <c r="N37" s="53"/>
      <c r="O37" s="53"/>
    </row>
    <row r="38" spans="1:15" x14ac:dyDescent="0.4">
      <c r="A38" s="90" t="s">
        <v>394</v>
      </c>
      <c r="B38" s="90"/>
      <c r="C38" s="90"/>
      <c r="D38" s="90"/>
      <c r="E38" s="90"/>
      <c r="F38" s="90"/>
      <c r="G38" s="90"/>
      <c r="H38" s="90"/>
      <c r="I38" s="90"/>
      <c r="J38" s="90"/>
      <c r="K38" s="90"/>
      <c r="L38" s="90"/>
      <c r="M38" s="90"/>
      <c r="N38" s="90"/>
      <c r="O38" s="90"/>
    </row>
    <row r="39" spans="1:15" ht="29.25" customHeight="1" x14ac:dyDescent="0.4">
      <c r="A39" s="90" t="s">
        <v>151</v>
      </c>
      <c r="B39" s="90"/>
      <c r="C39" s="90"/>
      <c r="D39" s="90"/>
      <c r="E39" s="90"/>
      <c r="F39" s="90"/>
      <c r="G39" s="90"/>
      <c r="H39" s="90"/>
      <c r="I39" s="90"/>
      <c r="J39" s="90"/>
      <c r="K39" s="90"/>
      <c r="L39" s="90"/>
      <c r="M39" s="90"/>
      <c r="N39" s="90"/>
      <c r="O39" s="90"/>
    </row>
  </sheetData>
  <mergeCells count="39">
    <mergeCell ref="A12:O12"/>
    <mergeCell ref="A13:O13"/>
    <mergeCell ref="A14:O14"/>
    <mergeCell ref="A15:O15"/>
    <mergeCell ref="A6:O6"/>
    <mergeCell ref="A7:O7"/>
    <mergeCell ref="A8:O8"/>
    <mergeCell ref="A9:O9"/>
    <mergeCell ref="A10:O10"/>
    <mergeCell ref="A11:O11"/>
    <mergeCell ref="A1:O1"/>
    <mergeCell ref="A2:O2"/>
    <mergeCell ref="A3:O3"/>
    <mergeCell ref="A4:O4"/>
    <mergeCell ref="A5:O5"/>
    <mergeCell ref="A39:O39"/>
    <mergeCell ref="A28:O28"/>
    <mergeCell ref="A29:O29"/>
    <mergeCell ref="A30:O30"/>
    <mergeCell ref="A31:O31"/>
    <mergeCell ref="A32:O32"/>
    <mergeCell ref="A33:O33"/>
    <mergeCell ref="A38:O38"/>
    <mergeCell ref="A34:G34"/>
    <mergeCell ref="A35:G35"/>
    <mergeCell ref="A36:G36"/>
    <mergeCell ref="A37:G37"/>
    <mergeCell ref="A26:O26"/>
    <mergeCell ref="A27:O27"/>
    <mergeCell ref="A16:O16"/>
    <mergeCell ref="A17:O17"/>
    <mergeCell ref="A18:O18"/>
    <mergeCell ref="A19:O19"/>
    <mergeCell ref="A20:O20"/>
    <mergeCell ref="A21:O21"/>
    <mergeCell ref="A22:O22"/>
    <mergeCell ref="A23:O23"/>
    <mergeCell ref="A24:O24"/>
    <mergeCell ref="A25:O25"/>
  </mergeCells>
  <phoneticPr fontId="5"/>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3"/>
  <sheetViews>
    <sheetView showGridLines="0" showRowColHeaders="0" zoomScaleNormal="100" workbookViewId="0">
      <selection activeCell="R15" sqref="R15"/>
    </sheetView>
  </sheetViews>
  <sheetFormatPr defaultRowHeight="18.75" x14ac:dyDescent="0.4"/>
  <cols>
    <col min="1" max="1" width="3.5" customWidth="1"/>
    <col min="2" max="2" width="12.125" customWidth="1"/>
    <col min="3" max="4" width="3.5" customWidth="1"/>
    <col min="5" max="5" width="10.625" customWidth="1"/>
    <col min="6" max="6" width="3.5" customWidth="1"/>
    <col min="7" max="7" width="10.25" customWidth="1"/>
    <col min="8" max="8" width="3.5" customWidth="1"/>
    <col min="9" max="9" width="10.375" customWidth="1"/>
    <col min="10" max="10" width="3.5" customWidth="1"/>
    <col min="11" max="11" width="2.625" customWidth="1"/>
    <col min="12" max="12" width="8.25" customWidth="1"/>
    <col min="13" max="13" width="3.375" customWidth="1"/>
  </cols>
  <sheetData>
    <row r="1" spans="1:13" x14ac:dyDescent="0.4">
      <c r="A1" s="18"/>
      <c r="I1" s="106" t="s">
        <v>160</v>
      </c>
      <c r="J1" s="106"/>
      <c r="K1" s="106"/>
      <c r="L1" s="106"/>
      <c r="M1" s="106"/>
    </row>
    <row r="2" spans="1:13" x14ac:dyDescent="0.4">
      <c r="A2" s="7"/>
      <c r="I2" s="106" t="s">
        <v>157</v>
      </c>
      <c r="J2" s="106"/>
      <c r="K2" s="106"/>
      <c r="L2" s="106"/>
      <c r="M2" s="106"/>
    </row>
    <row r="3" spans="1:13" x14ac:dyDescent="0.4">
      <c r="A3" s="87" t="s">
        <v>158</v>
      </c>
      <c r="B3" s="87"/>
      <c r="C3" s="87"/>
      <c r="D3" s="87"/>
      <c r="E3" s="87"/>
      <c r="F3" s="87"/>
      <c r="G3" s="87"/>
      <c r="H3" s="87"/>
      <c r="I3" s="87"/>
      <c r="J3" s="87"/>
      <c r="K3" s="87"/>
      <c r="L3" s="87"/>
      <c r="M3" s="87"/>
    </row>
    <row r="4" spans="1:13" x14ac:dyDescent="0.4">
      <c r="A4" s="88" t="s">
        <v>206</v>
      </c>
      <c r="B4" s="88"/>
      <c r="C4" s="88"/>
      <c r="D4" s="88"/>
      <c r="E4" s="88"/>
      <c r="F4" s="88"/>
      <c r="G4" s="88"/>
      <c r="H4" s="88"/>
      <c r="I4" s="88"/>
      <c r="J4" s="88"/>
      <c r="K4" s="88"/>
      <c r="L4" s="88"/>
      <c r="M4" s="88"/>
    </row>
    <row r="5" spans="1:13" x14ac:dyDescent="0.4">
      <c r="A5" s="88"/>
      <c r="B5" s="88"/>
      <c r="C5" s="88"/>
      <c r="D5" s="88"/>
      <c r="E5" s="88"/>
      <c r="F5" s="88"/>
      <c r="G5" s="88"/>
      <c r="H5" s="88"/>
      <c r="I5" s="88"/>
      <c r="J5" s="88"/>
      <c r="K5" s="88"/>
      <c r="L5" s="88"/>
      <c r="M5" s="88"/>
    </row>
    <row r="6" spans="1:13" x14ac:dyDescent="0.4">
      <c r="A6" s="83" t="s">
        <v>80</v>
      </c>
      <c r="B6" s="83"/>
      <c r="C6" s="83"/>
      <c r="D6" s="83"/>
      <c r="E6" s="83"/>
      <c r="F6" s="83"/>
      <c r="G6" s="83"/>
      <c r="H6" s="83"/>
      <c r="I6" s="83"/>
      <c r="J6" s="83"/>
      <c r="K6" s="83"/>
      <c r="L6" s="83"/>
      <c r="M6" s="83"/>
    </row>
    <row r="7" spans="1:13" x14ac:dyDescent="0.4">
      <c r="A7" s="83" t="s">
        <v>380</v>
      </c>
      <c r="B7" s="83"/>
      <c r="C7" s="83"/>
      <c r="D7" s="83"/>
      <c r="E7" s="83"/>
      <c r="F7" s="83"/>
      <c r="G7" s="83"/>
      <c r="H7" s="83"/>
      <c r="I7" s="83"/>
      <c r="J7" s="83"/>
      <c r="K7" s="83"/>
      <c r="L7" s="83"/>
      <c r="M7" s="83"/>
    </row>
    <row r="8" spans="1:13" x14ac:dyDescent="0.4">
      <c r="A8" s="110" t="s">
        <v>161</v>
      </c>
      <c r="B8" s="110"/>
      <c r="C8" s="110"/>
      <c r="D8" s="110"/>
      <c r="E8" s="110"/>
      <c r="F8" s="110"/>
      <c r="G8" s="110"/>
      <c r="H8" s="110"/>
      <c r="I8" s="110"/>
      <c r="J8" s="110"/>
      <c r="K8" s="110"/>
      <c r="L8" s="110"/>
      <c r="M8" s="110"/>
    </row>
    <row r="9" spans="1:13" x14ac:dyDescent="0.4">
      <c r="A9" s="19"/>
      <c r="B9" s="19"/>
      <c r="C9" s="19"/>
      <c r="D9" s="19"/>
      <c r="E9" s="19"/>
      <c r="F9" s="19"/>
      <c r="G9" s="19"/>
      <c r="H9" s="19"/>
      <c r="I9" s="19"/>
      <c r="J9" s="19"/>
      <c r="K9" s="19"/>
      <c r="L9" s="19"/>
      <c r="M9" s="19"/>
    </row>
    <row r="10" spans="1:13" ht="18.75" customHeight="1" x14ac:dyDescent="0.4">
      <c r="A10" s="95" t="s">
        <v>162</v>
      </c>
      <c r="B10" s="95"/>
      <c r="C10" s="111" t="s">
        <v>163</v>
      </c>
      <c r="D10" s="107" t="s">
        <v>164</v>
      </c>
      <c r="E10" s="108"/>
      <c r="F10" s="108"/>
      <c r="G10" s="108"/>
      <c r="H10" s="108"/>
      <c r="I10" s="108"/>
      <c r="J10" s="108"/>
      <c r="K10" s="108"/>
      <c r="L10" s="109"/>
      <c r="M10" s="112" t="s">
        <v>165</v>
      </c>
    </row>
    <row r="11" spans="1:13" ht="36" customHeight="1" x14ac:dyDescent="0.4">
      <c r="A11" s="95"/>
      <c r="B11" s="95"/>
      <c r="C11" s="111"/>
      <c r="D11" s="99" t="s">
        <v>207</v>
      </c>
      <c r="E11" s="100"/>
      <c r="F11" s="99" t="s">
        <v>208</v>
      </c>
      <c r="G11" s="100"/>
      <c r="H11" s="99" t="s">
        <v>209</v>
      </c>
      <c r="I11" s="100"/>
      <c r="J11" s="92" t="s">
        <v>210</v>
      </c>
      <c r="K11" s="93"/>
      <c r="L11" s="94"/>
      <c r="M11" s="113"/>
    </row>
    <row r="12" spans="1:13" ht="38.25" customHeight="1" x14ac:dyDescent="0.4">
      <c r="A12" s="23" t="s">
        <v>166</v>
      </c>
      <c r="B12" s="20" t="s">
        <v>175</v>
      </c>
      <c r="C12" s="23">
        <v>1</v>
      </c>
      <c r="D12" s="24"/>
      <c r="E12" s="21" t="s">
        <v>183</v>
      </c>
      <c r="F12" s="103"/>
      <c r="G12" s="105"/>
      <c r="H12" s="24"/>
      <c r="I12" s="21" t="s">
        <v>184</v>
      </c>
      <c r="J12" s="103"/>
      <c r="K12" s="104"/>
      <c r="L12" s="105"/>
      <c r="M12" s="22" t="str">
        <f>IF(D12="○",1,IF(H12="○",5,""))</f>
        <v/>
      </c>
    </row>
    <row r="13" spans="1:13" ht="39" customHeight="1" x14ac:dyDescent="0.4">
      <c r="A13" s="23" t="s">
        <v>167</v>
      </c>
      <c r="B13" s="20" t="s">
        <v>176</v>
      </c>
      <c r="C13" s="23">
        <v>2</v>
      </c>
      <c r="D13" s="24"/>
      <c r="E13" s="20" t="s">
        <v>185</v>
      </c>
      <c r="F13" s="24"/>
      <c r="G13" s="20" t="s">
        <v>186</v>
      </c>
      <c r="H13" s="24"/>
      <c r="I13" s="20" t="s">
        <v>188</v>
      </c>
      <c r="J13" s="24"/>
      <c r="K13" s="101" t="s">
        <v>205</v>
      </c>
      <c r="L13" s="102"/>
      <c r="M13" s="22" t="str">
        <f>IF(D13="○",2,IF(F13="○",6,IF(H13="○",10,IF(J13="○",16,""))))</f>
        <v/>
      </c>
    </row>
    <row r="14" spans="1:13" ht="42" customHeight="1" x14ac:dyDescent="0.4">
      <c r="A14" s="23" t="s">
        <v>168</v>
      </c>
      <c r="B14" s="20" t="s">
        <v>177</v>
      </c>
      <c r="C14" s="23">
        <v>2</v>
      </c>
      <c r="D14" s="24"/>
      <c r="E14" s="20" t="s">
        <v>189</v>
      </c>
      <c r="F14" s="24"/>
      <c r="G14" s="20" t="s">
        <v>190</v>
      </c>
      <c r="H14" s="24"/>
      <c r="I14" s="20" t="s">
        <v>191</v>
      </c>
      <c r="J14" s="92"/>
      <c r="K14" s="93"/>
      <c r="L14" s="94"/>
      <c r="M14" s="22" t="str">
        <f>IF(D14="○",2,IF(F14="○",6,IF(H14="○",10,"")))</f>
        <v/>
      </c>
    </row>
    <row r="15" spans="1:13" ht="60" x14ac:dyDescent="0.4">
      <c r="A15" s="23" t="s">
        <v>169</v>
      </c>
      <c r="B15" s="20" t="s">
        <v>178</v>
      </c>
      <c r="C15" s="23">
        <v>1</v>
      </c>
      <c r="D15" s="24"/>
      <c r="E15" s="20" t="s">
        <v>192</v>
      </c>
      <c r="F15" s="24"/>
      <c r="G15" s="20" t="s">
        <v>193</v>
      </c>
      <c r="H15" s="24"/>
      <c r="I15" s="20" t="s">
        <v>194</v>
      </c>
      <c r="J15" s="24"/>
      <c r="K15" s="101" t="s">
        <v>203</v>
      </c>
      <c r="L15" s="102"/>
      <c r="M15" s="22" t="str">
        <f>IF(D15="○",1,IF(F15="○",3,IF(H15="○",5,IF(J15="○",8,""))))</f>
        <v/>
      </c>
    </row>
    <row r="16" spans="1:13" ht="40.5" customHeight="1" x14ac:dyDescent="0.4">
      <c r="A16" s="23" t="s">
        <v>170</v>
      </c>
      <c r="B16" s="20" t="s">
        <v>412</v>
      </c>
      <c r="C16" s="23">
        <v>2</v>
      </c>
      <c r="D16" s="24"/>
      <c r="E16" s="20" t="s">
        <v>195</v>
      </c>
      <c r="F16" s="92"/>
      <c r="G16" s="94"/>
      <c r="H16" s="24"/>
      <c r="I16" s="20" t="s">
        <v>196</v>
      </c>
      <c r="J16" s="92"/>
      <c r="K16" s="93"/>
      <c r="L16" s="94"/>
      <c r="M16" s="22" t="str">
        <f>IF(D16="○",2,IF(H16="○",10,""))</f>
        <v/>
      </c>
    </row>
    <row r="17" spans="1:13" ht="47.25" customHeight="1" x14ac:dyDescent="0.4">
      <c r="A17" s="23" t="s">
        <v>171</v>
      </c>
      <c r="B17" s="20" t="s">
        <v>179</v>
      </c>
      <c r="C17" s="23">
        <v>2</v>
      </c>
      <c r="D17" s="24"/>
      <c r="E17" s="20" t="s">
        <v>198</v>
      </c>
      <c r="F17" s="24"/>
      <c r="G17" s="20" t="s">
        <v>197</v>
      </c>
      <c r="H17" s="24"/>
      <c r="I17" s="20" t="s">
        <v>199</v>
      </c>
      <c r="J17" s="58"/>
      <c r="K17" s="46" t="s">
        <v>156</v>
      </c>
      <c r="L17" s="59" t="s">
        <v>204</v>
      </c>
      <c r="M17" s="22" t="str">
        <f>IF(D17="○",2,IF(F17="○",6,IF(H17="○",10,IF(AND(J17&gt;=13,J17&lt;18),15,IF(AND(J17&gt;=18,J17&lt;23),20,IF(AND(J17&gt;=23,J17&lt;28),25,""))))))</f>
        <v/>
      </c>
    </row>
    <row r="18" spans="1:13" ht="42.75" customHeight="1" x14ac:dyDescent="0.4">
      <c r="A18" s="23" t="s">
        <v>172</v>
      </c>
      <c r="B18" s="20" t="s">
        <v>180</v>
      </c>
      <c r="C18" s="23">
        <v>1</v>
      </c>
      <c r="D18" s="24"/>
      <c r="E18" s="20" t="s">
        <v>200</v>
      </c>
      <c r="F18" s="24"/>
      <c r="G18" s="20" t="s">
        <v>201</v>
      </c>
      <c r="H18" s="24"/>
      <c r="I18" s="20" t="s">
        <v>202</v>
      </c>
      <c r="J18" s="92"/>
      <c r="K18" s="93"/>
      <c r="L18" s="94"/>
      <c r="M18" s="22" t="str">
        <f>IF(D18="○",1,IF(F18="○",3,IF(H18="○",5,"")))</f>
        <v/>
      </c>
    </row>
    <row r="19" spans="1:13" ht="42.75" customHeight="1" x14ac:dyDescent="0.4">
      <c r="A19" s="23" t="s">
        <v>173</v>
      </c>
      <c r="B19" s="20" t="s">
        <v>181</v>
      </c>
      <c r="C19" s="23">
        <v>1</v>
      </c>
      <c r="D19" s="24"/>
      <c r="E19" s="20" t="s">
        <v>195</v>
      </c>
      <c r="F19" s="92"/>
      <c r="G19" s="94"/>
      <c r="H19" s="24"/>
      <c r="I19" s="20" t="s">
        <v>196</v>
      </c>
      <c r="J19" s="92"/>
      <c r="K19" s="93"/>
      <c r="L19" s="94"/>
      <c r="M19" s="22" t="str">
        <f>IF(D19="○",1,IF(H19="○",5,""))</f>
        <v/>
      </c>
    </row>
    <row r="20" spans="1:13" ht="41.25" customHeight="1" x14ac:dyDescent="0.4">
      <c r="A20" s="23" t="s">
        <v>174</v>
      </c>
      <c r="B20" s="20" t="s">
        <v>182</v>
      </c>
      <c r="C20" s="23">
        <v>1</v>
      </c>
      <c r="D20" s="24"/>
      <c r="E20" s="20" t="s">
        <v>195</v>
      </c>
      <c r="F20" s="92"/>
      <c r="G20" s="94"/>
      <c r="H20" s="24"/>
      <c r="I20" s="20" t="s">
        <v>196</v>
      </c>
      <c r="J20" s="92"/>
      <c r="K20" s="93"/>
      <c r="L20" s="94"/>
      <c r="M20" s="22" t="str">
        <f>IF(D20="○",1,IF(H20="○",5,""))</f>
        <v/>
      </c>
    </row>
    <row r="21" spans="1:13" ht="42" customHeight="1" x14ac:dyDescent="0.4">
      <c r="A21" s="23" t="s">
        <v>365</v>
      </c>
      <c r="B21" s="20" t="s">
        <v>366</v>
      </c>
      <c r="C21" s="23">
        <v>15</v>
      </c>
      <c r="D21" s="24"/>
      <c r="E21" s="20" t="s">
        <v>367</v>
      </c>
      <c r="F21" s="92"/>
      <c r="G21" s="93"/>
      <c r="H21" s="93"/>
      <c r="I21" s="93"/>
      <c r="J21" s="93"/>
      <c r="K21" s="93"/>
      <c r="L21" s="94"/>
      <c r="M21" s="35" t="str">
        <f>IF(D21="○",15,"")</f>
        <v/>
      </c>
    </row>
    <row r="22" spans="1:13" ht="49.5" customHeight="1" x14ac:dyDescent="0.4">
      <c r="A22" s="23" t="s">
        <v>368</v>
      </c>
      <c r="B22" s="20" t="s">
        <v>369</v>
      </c>
      <c r="C22" s="41">
        <v>2</v>
      </c>
      <c r="D22" s="24"/>
      <c r="E22" s="20" t="s">
        <v>370</v>
      </c>
      <c r="F22" s="24"/>
      <c r="G22" s="42" t="s">
        <v>411</v>
      </c>
      <c r="H22" s="24"/>
      <c r="I22" s="42" t="s">
        <v>371</v>
      </c>
      <c r="J22" s="92"/>
      <c r="K22" s="93"/>
      <c r="L22" s="94"/>
      <c r="M22" s="35" t="str">
        <f>IF(D22="○",2,IF(F22="○",6,IF(H22="○",10,"")))</f>
        <v/>
      </c>
    </row>
    <row r="23" spans="1:13" x14ac:dyDescent="0.4">
      <c r="A23" s="95" t="s">
        <v>187</v>
      </c>
      <c r="B23" s="95"/>
      <c r="C23" s="96" t="str">
        <f>IF(SUM(M12:M22)=0,"",SUM(M12:M22))</f>
        <v/>
      </c>
      <c r="D23" s="97"/>
      <c r="E23" s="97"/>
      <c r="F23" s="97"/>
      <c r="G23" s="97"/>
      <c r="H23" s="97"/>
      <c r="I23" s="97"/>
      <c r="J23" s="97"/>
      <c r="K23" s="97"/>
      <c r="L23" s="97"/>
      <c r="M23" s="98"/>
    </row>
  </sheetData>
  <mergeCells count="31">
    <mergeCell ref="I2:M2"/>
    <mergeCell ref="I1:M1"/>
    <mergeCell ref="A3:M3"/>
    <mergeCell ref="A4:M5"/>
    <mergeCell ref="F21:L21"/>
    <mergeCell ref="F19:G19"/>
    <mergeCell ref="F16:G16"/>
    <mergeCell ref="D10:L10"/>
    <mergeCell ref="A6:M6"/>
    <mergeCell ref="A7:M7"/>
    <mergeCell ref="A8:M8"/>
    <mergeCell ref="A10:B11"/>
    <mergeCell ref="C10:C11"/>
    <mergeCell ref="M10:M11"/>
    <mergeCell ref="H11:I11"/>
    <mergeCell ref="F12:G12"/>
    <mergeCell ref="J22:L22"/>
    <mergeCell ref="A23:B23"/>
    <mergeCell ref="C23:M23"/>
    <mergeCell ref="D11:E11"/>
    <mergeCell ref="F20:G20"/>
    <mergeCell ref="K15:L15"/>
    <mergeCell ref="K13:L13"/>
    <mergeCell ref="J11:L11"/>
    <mergeCell ref="J14:L14"/>
    <mergeCell ref="J12:L12"/>
    <mergeCell ref="J16:L16"/>
    <mergeCell ref="J18:L18"/>
    <mergeCell ref="J19:L19"/>
    <mergeCell ref="J20:L20"/>
    <mergeCell ref="F11:G11"/>
  </mergeCells>
  <phoneticPr fontId="5"/>
  <dataValidations count="1">
    <dataValidation type="list" allowBlank="1" showInputMessage="1" showErrorMessage="1" sqref="D12:D22 F13:F15 F17:F18 J15 J13 H12:H20 F22 H22">
      <formula1>"○"</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31"/>
  <sheetViews>
    <sheetView showGridLines="0" showRowColHeaders="0" topLeftCell="A13" zoomScaleNormal="100" workbookViewId="0">
      <selection activeCell="F23" sqref="F23:L23"/>
    </sheetView>
  </sheetViews>
  <sheetFormatPr defaultRowHeight="18.75" x14ac:dyDescent="0.4"/>
  <cols>
    <col min="1" max="1" width="3" bestFit="1" customWidth="1"/>
    <col min="2" max="2" width="11" customWidth="1"/>
    <col min="3" max="4" width="3.375" customWidth="1"/>
    <col min="5" max="5" width="11.75" customWidth="1"/>
    <col min="6" max="6" width="3.375" customWidth="1"/>
    <col min="7" max="7" width="11.625" customWidth="1"/>
    <col min="8" max="8" width="3.375" customWidth="1"/>
    <col min="9" max="9" width="11.5" customWidth="1"/>
    <col min="10" max="10" width="3.375" customWidth="1"/>
    <col min="11" max="11" width="4.375" customWidth="1"/>
    <col min="12" max="12" width="6.75" customWidth="1"/>
    <col min="13" max="13" width="3" customWidth="1"/>
  </cols>
  <sheetData>
    <row r="1" spans="1:13" x14ac:dyDescent="0.4">
      <c r="A1" s="85" t="s">
        <v>273</v>
      </c>
      <c r="B1" s="85"/>
      <c r="C1" s="85"/>
      <c r="D1" s="85"/>
      <c r="E1" s="85"/>
      <c r="F1" s="85"/>
      <c r="G1" s="85"/>
      <c r="H1" s="85"/>
      <c r="I1" s="85"/>
      <c r="J1" s="85"/>
      <c r="K1" s="85"/>
      <c r="L1" s="85"/>
      <c r="M1" s="85"/>
    </row>
    <row r="2" spans="1:13" x14ac:dyDescent="0.4">
      <c r="A2" s="86" t="s">
        <v>87</v>
      </c>
      <c r="B2" s="86"/>
      <c r="C2" s="86"/>
      <c r="D2" s="86"/>
      <c r="E2" s="86"/>
      <c r="F2" s="86"/>
      <c r="G2" s="86"/>
      <c r="H2" s="86"/>
      <c r="I2" s="86"/>
      <c r="J2" s="86"/>
      <c r="K2" s="86"/>
      <c r="L2" s="86"/>
      <c r="M2" s="86"/>
    </row>
    <row r="3" spans="1:13" x14ac:dyDescent="0.4">
      <c r="A3" s="87" t="s">
        <v>211</v>
      </c>
      <c r="B3" s="87"/>
      <c r="C3" s="87"/>
      <c r="D3" s="87"/>
      <c r="E3" s="87"/>
      <c r="F3" s="87"/>
      <c r="G3" s="87"/>
      <c r="H3" s="87"/>
      <c r="I3" s="87"/>
      <c r="J3" s="87"/>
      <c r="K3" s="87"/>
      <c r="L3" s="87"/>
      <c r="M3" s="87"/>
    </row>
    <row r="4" spans="1:13" x14ac:dyDescent="0.4">
      <c r="A4" s="88" t="s">
        <v>79</v>
      </c>
      <c r="B4" s="88"/>
      <c r="C4" s="88"/>
      <c r="D4" s="88"/>
      <c r="E4" s="88"/>
      <c r="F4" s="88"/>
      <c r="G4" s="88"/>
      <c r="H4" s="88"/>
      <c r="I4" s="88"/>
      <c r="J4" s="88"/>
      <c r="K4" s="88"/>
      <c r="L4" s="88"/>
      <c r="M4" s="88"/>
    </row>
    <row r="5" spans="1:13" x14ac:dyDescent="0.4">
      <c r="A5" s="88"/>
      <c r="B5" s="88"/>
      <c r="C5" s="88"/>
      <c r="D5" s="88"/>
      <c r="E5" s="88"/>
      <c r="F5" s="88"/>
      <c r="G5" s="88"/>
      <c r="H5" s="88"/>
      <c r="I5" s="88"/>
      <c r="J5" s="88"/>
      <c r="K5" s="88"/>
      <c r="L5" s="88"/>
      <c r="M5" s="88"/>
    </row>
    <row r="6" spans="1:13" x14ac:dyDescent="0.4">
      <c r="A6" s="83" t="s">
        <v>80</v>
      </c>
      <c r="B6" s="83"/>
      <c r="C6" s="83"/>
      <c r="D6" s="83"/>
      <c r="E6" s="83"/>
      <c r="F6" s="83"/>
      <c r="G6" s="83"/>
      <c r="H6" s="83"/>
      <c r="I6" s="83"/>
      <c r="J6" s="83"/>
      <c r="K6" s="83"/>
      <c r="L6" s="83"/>
      <c r="M6" s="83"/>
    </row>
    <row r="7" spans="1:13" x14ac:dyDescent="0.4">
      <c r="A7" s="83" t="s">
        <v>81</v>
      </c>
      <c r="B7" s="83"/>
      <c r="C7" s="83"/>
      <c r="D7" s="83"/>
      <c r="E7" s="83"/>
      <c r="F7" s="83"/>
      <c r="G7" s="83"/>
      <c r="H7" s="83"/>
      <c r="I7" s="83"/>
      <c r="J7" s="83"/>
      <c r="K7" s="83"/>
      <c r="L7" s="83"/>
      <c r="M7" s="83"/>
    </row>
    <row r="8" spans="1:13" x14ac:dyDescent="0.4">
      <c r="A8" s="83" t="s">
        <v>82</v>
      </c>
      <c r="B8" s="83"/>
      <c r="C8" s="83"/>
      <c r="D8" s="83"/>
      <c r="E8" s="83"/>
      <c r="F8" s="83"/>
      <c r="G8" s="83"/>
      <c r="H8" s="83"/>
      <c r="I8" s="83"/>
      <c r="J8" s="83"/>
      <c r="K8" s="83"/>
      <c r="L8" s="83"/>
      <c r="M8" s="83"/>
    </row>
    <row r="9" spans="1:13" x14ac:dyDescent="0.4">
      <c r="A9" s="6"/>
    </row>
    <row r="10" spans="1:13" ht="19.5" customHeight="1" x14ac:dyDescent="0.4">
      <c r="A10" s="74" t="s">
        <v>88</v>
      </c>
      <c r="B10" s="74"/>
      <c r="C10" s="74" t="s">
        <v>0</v>
      </c>
      <c r="D10" s="74" t="s">
        <v>1</v>
      </c>
      <c r="E10" s="74"/>
      <c r="F10" s="74"/>
      <c r="G10" s="74"/>
      <c r="H10" s="74"/>
      <c r="I10" s="74"/>
      <c r="J10" s="74"/>
      <c r="K10" s="74"/>
      <c r="L10" s="74"/>
      <c r="M10" s="74" t="s">
        <v>89</v>
      </c>
    </row>
    <row r="11" spans="1:13" x14ac:dyDescent="0.4">
      <c r="A11" s="74"/>
      <c r="B11" s="74"/>
      <c r="C11" s="74"/>
      <c r="D11" s="84" t="s">
        <v>2</v>
      </c>
      <c r="E11" s="84"/>
      <c r="F11" s="84" t="s">
        <v>3</v>
      </c>
      <c r="G11" s="84"/>
      <c r="H11" s="84" t="s">
        <v>4</v>
      </c>
      <c r="I11" s="84"/>
      <c r="J11" s="84" t="s">
        <v>5</v>
      </c>
      <c r="K11" s="84"/>
      <c r="L11" s="84"/>
      <c r="M11" s="74"/>
    </row>
    <row r="12" spans="1:13" ht="12.75" customHeight="1" x14ac:dyDescent="0.4">
      <c r="A12" s="74"/>
      <c r="B12" s="74"/>
      <c r="C12" s="74"/>
      <c r="D12" s="82" t="s">
        <v>90</v>
      </c>
      <c r="E12" s="82"/>
      <c r="F12" s="82" t="s">
        <v>91</v>
      </c>
      <c r="G12" s="82"/>
      <c r="H12" s="82" t="s">
        <v>92</v>
      </c>
      <c r="I12" s="82"/>
      <c r="J12" s="82" t="s">
        <v>216</v>
      </c>
      <c r="K12" s="82"/>
      <c r="L12" s="82"/>
      <c r="M12" s="74"/>
    </row>
    <row r="13" spans="1:13" ht="6.75" customHeight="1" x14ac:dyDescent="0.4">
      <c r="A13" s="74"/>
      <c r="B13" s="74"/>
      <c r="C13" s="74"/>
      <c r="D13" s="73"/>
      <c r="E13" s="73"/>
      <c r="F13" s="73"/>
      <c r="G13" s="73"/>
      <c r="H13" s="73"/>
      <c r="I13" s="73"/>
      <c r="J13" s="73"/>
      <c r="K13" s="73"/>
      <c r="L13" s="73"/>
      <c r="M13" s="74"/>
    </row>
    <row r="14" spans="1:13" ht="88.5" customHeight="1" x14ac:dyDescent="0.4">
      <c r="A14" s="43" t="s">
        <v>7</v>
      </c>
      <c r="B14" s="1" t="s">
        <v>212</v>
      </c>
      <c r="C14" s="4">
        <v>2</v>
      </c>
      <c r="D14" s="13"/>
      <c r="E14" s="29" t="s">
        <v>213</v>
      </c>
      <c r="F14" s="13"/>
      <c r="G14" s="29" t="s">
        <v>214</v>
      </c>
      <c r="H14" s="13"/>
      <c r="I14" s="29" t="s">
        <v>215</v>
      </c>
      <c r="J14" s="45"/>
      <c r="K14" s="114" t="s">
        <v>381</v>
      </c>
      <c r="L14" s="115"/>
      <c r="M14" s="54" t="str">
        <f>IF(D14="○",2,IF(F14="○",6,IF(H14="○",10,IF(J14="○",20,""))))</f>
        <v/>
      </c>
    </row>
    <row r="15" spans="1:13" x14ac:dyDescent="0.4">
      <c r="A15" s="43" t="s">
        <v>12</v>
      </c>
      <c r="B15" s="1" t="s">
        <v>220</v>
      </c>
      <c r="C15" s="4">
        <v>2</v>
      </c>
      <c r="D15" s="13"/>
      <c r="E15" s="1" t="s">
        <v>217</v>
      </c>
      <c r="F15" s="13"/>
      <c r="G15" s="1" t="s">
        <v>218</v>
      </c>
      <c r="H15" s="13"/>
      <c r="I15" s="27" t="s">
        <v>219</v>
      </c>
      <c r="J15" s="79"/>
      <c r="K15" s="80"/>
      <c r="L15" s="81"/>
      <c r="M15" s="54" t="str">
        <f>IF(D15="○",2,IF(F15="○",6,IF(H15="○",10,"")))</f>
        <v/>
      </c>
    </row>
    <row r="16" spans="1:13" ht="22.5" x14ac:dyDescent="0.4">
      <c r="A16" s="43" t="s">
        <v>16</v>
      </c>
      <c r="B16" s="8" t="s">
        <v>221</v>
      </c>
      <c r="C16" s="4">
        <v>1</v>
      </c>
      <c r="D16" s="13"/>
      <c r="E16" s="1" t="s">
        <v>222</v>
      </c>
      <c r="F16" s="13"/>
      <c r="G16" s="1" t="s">
        <v>223</v>
      </c>
      <c r="H16" s="70"/>
      <c r="I16" s="71"/>
      <c r="J16" s="71"/>
      <c r="K16" s="71"/>
      <c r="L16" s="72"/>
      <c r="M16" s="54" t="str">
        <f>IF(D16="○",1,IF(F16="○",3,""))</f>
        <v/>
      </c>
    </row>
    <row r="17" spans="1:15" ht="22.5" x14ac:dyDescent="0.4">
      <c r="A17" s="43" t="s">
        <v>18</v>
      </c>
      <c r="B17" s="1" t="s">
        <v>224</v>
      </c>
      <c r="C17" s="4">
        <v>1</v>
      </c>
      <c r="D17" s="13"/>
      <c r="E17" s="1" t="s">
        <v>225</v>
      </c>
      <c r="F17" s="13"/>
      <c r="G17" s="1" t="s">
        <v>226</v>
      </c>
      <c r="H17" s="13"/>
      <c r="I17" s="27" t="s">
        <v>227</v>
      </c>
      <c r="J17" s="26"/>
      <c r="K17" s="27"/>
      <c r="L17" s="28"/>
      <c r="M17" s="54" t="str">
        <f>IF(D17="○",1,IF(F17="○",3,IF(H17="○",5,"")))</f>
        <v/>
      </c>
    </row>
    <row r="18" spans="1:15" ht="45" x14ac:dyDescent="0.4">
      <c r="A18" s="43" t="s">
        <v>22</v>
      </c>
      <c r="B18" s="1" t="s">
        <v>228</v>
      </c>
      <c r="C18" s="4">
        <v>1</v>
      </c>
      <c r="D18" s="13"/>
      <c r="E18" s="1" t="s">
        <v>229</v>
      </c>
      <c r="F18" s="13"/>
      <c r="G18" s="1" t="s">
        <v>230</v>
      </c>
      <c r="H18" s="13"/>
      <c r="I18" s="1" t="s">
        <v>231</v>
      </c>
      <c r="J18" s="79"/>
      <c r="K18" s="80"/>
      <c r="L18" s="80"/>
      <c r="M18" s="54" t="str">
        <f>IF(D18="○",1,IF(F18="○",3,IF(H18="○",5,"")))</f>
        <v/>
      </c>
    </row>
    <row r="19" spans="1:15" x14ac:dyDescent="0.4">
      <c r="A19" s="43" t="s">
        <v>250</v>
      </c>
      <c r="B19" s="8" t="s">
        <v>232</v>
      </c>
      <c r="C19" s="4">
        <v>2</v>
      </c>
      <c r="D19" s="13"/>
      <c r="E19" s="1" t="s">
        <v>233</v>
      </c>
      <c r="F19" s="13"/>
      <c r="G19" s="1" t="s">
        <v>234</v>
      </c>
      <c r="H19" s="13"/>
      <c r="I19" s="8" t="s">
        <v>235</v>
      </c>
      <c r="J19" s="13"/>
      <c r="K19" s="79" t="s">
        <v>236</v>
      </c>
      <c r="L19" s="81"/>
      <c r="M19" s="54" t="str">
        <f>IF(D19="○",2,IF(F19="○",6,IF(H19="○",10,IF(J19="○",20,""))))</f>
        <v/>
      </c>
    </row>
    <row r="20" spans="1:15" ht="33.75" x14ac:dyDescent="0.4">
      <c r="A20" s="43" t="s">
        <v>251</v>
      </c>
      <c r="B20" s="1" t="s">
        <v>104</v>
      </c>
      <c r="C20" s="4">
        <v>1</v>
      </c>
      <c r="D20" s="13"/>
      <c r="E20" s="1" t="s">
        <v>49</v>
      </c>
      <c r="F20" s="13"/>
      <c r="G20" s="1" t="s">
        <v>50</v>
      </c>
      <c r="H20" s="13"/>
      <c r="I20" s="1" t="s">
        <v>55</v>
      </c>
      <c r="J20" s="74"/>
      <c r="K20" s="74"/>
      <c r="L20" s="74"/>
      <c r="M20" s="54" t="str">
        <f>IF(D20="○",1,IF(F20="○",3,IF(H20="○",5,"")))</f>
        <v/>
      </c>
    </row>
    <row r="21" spans="1:15" ht="78.75" x14ac:dyDescent="0.4">
      <c r="A21" s="62" t="s">
        <v>252</v>
      </c>
      <c r="B21" s="1" t="s">
        <v>237</v>
      </c>
      <c r="C21" s="4">
        <v>1</v>
      </c>
      <c r="D21" s="13"/>
      <c r="E21" s="1" t="s">
        <v>238</v>
      </c>
      <c r="F21" s="13"/>
      <c r="G21" s="1" t="s">
        <v>239</v>
      </c>
      <c r="H21" s="13"/>
      <c r="I21" s="1" t="s">
        <v>240</v>
      </c>
      <c r="J21" s="73"/>
      <c r="K21" s="73"/>
      <c r="L21" s="73"/>
      <c r="M21" s="54" t="str">
        <f>IF(D21="○",1,IF(F21="○",3,IF(H21="○",5,"")))</f>
        <v/>
      </c>
    </row>
    <row r="22" spans="1:15" ht="67.5" x14ac:dyDescent="0.4">
      <c r="A22" s="43" t="s">
        <v>253</v>
      </c>
      <c r="B22" s="1" t="s">
        <v>241</v>
      </c>
      <c r="C22" s="4">
        <v>1</v>
      </c>
      <c r="D22" s="13"/>
      <c r="E22" s="10" t="s">
        <v>242</v>
      </c>
      <c r="F22" s="13"/>
      <c r="G22" s="10" t="s">
        <v>243</v>
      </c>
      <c r="H22" s="13"/>
      <c r="I22" s="10" t="s">
        <v>244</v>
      </c>
      <c r="J22" s="70"/>
      <c r="K22" s="71"/>
      <c r="L22" s="72"/>
      <c r="M22" s="54" t="str">
        <f>IF(D22="○",1,IF(F22="○",3,IF(H22="○",5,"")))</f>
        <v/>
      </c>
    </row>
    <row r="23" spans="1:15" ht="22.5" x14ac:dyDescent="0.4">
      <c r="A23" s="43" t="s">
        <v>254</v>
      </c>
      <c r="B23" s="1" t="s">
        <v>245</v>
      </c>
      <c r="C23" s="4">
        <v>10</v>
      </c>
      <c r="D23" s="13"/>
      <c r="E23" s="1" t="s">
        <v>246</v>
      </c>
      <c r="F23" s="116"/>
      <c r="G23" s="117"/>
      <c r="H23" s="117"/>
      <c r="I23" s="117"/>
      <c r="J23" s="117"/>
      <c r="K23" s="117"/>
      <c r="L23" s="118"/>
      <c r="M23" s="54" t="str">
        <f>IF(D23="○",10,"")</f>
        <v/>
      </c>
    </row>
    <row r="24" spans="1:15" ht="45" x14ac:dyDescent="0.4">
      <c r="A24" s="43" t="s">
        <v>255</v>
      </c>
      <c r="B24" s="1" t="s">
        <v>247</v>
      </c>
      <c r="C24" s="4">
        <v>10</v>
      </c>
      <c r="D24" s="13"/>
      <c r="E24" s="1" t="s">
        <v>248</v>
      </c>
      <c r="F24" s="13"/>
      <c r="G24" s="1" t="s">
        <v>249</v>
      </c>
      <c r="H24" s="70"/>
      <c r="I24" s="71"/>
      <c r="J24" s="71"/>
      <c r="K24" s="71"/>
      <c r="L24" s="72"/>
      <c r="M24" s="54" t="str">
        <f>IF(D24="○",10,IF(F24="○",30,""))</f>
        <v/>
      </c>
    </row>
    <row r="25" spans="1:15" x14ac:dyDescent="0.4">
      <c r="A25" s="43" t="s">
        <v>395</v>
      </c>
      <c r="B25" s="1" t="s">
        <v>152</v>
      </c>
      <c r="C25" s="43">
        <v>5</v>
      </c>
      <c r="D25" s="45"/>
      <c r="E25" s="1" t="s">
        <v>153</v>
      </c>
      <c r="F25" s="70"/>
      <c r="G25" s="71"/>
      <c r="H25" s="71"/>
      <c r="I25" s="71"/>
      <c r="J25" s="71"/>
      <c r="K25" s="71"/>
      <c r="L25" s="72"/>
      <c r="M25" s="54" t="str">
        <f>IF(D25="○",5,"")</f>
        <v/>
      </c>
    </row>
    <row r="26" spans="1:15" x14ac:dyDescent="0.4">
      <c r="A26" s="43" t="s">
        <v>414</v>
      </c>
      <c r="B26" s="1" t="s">
        <v>155</v>
      </c>
      <c r="C26" s="15">
        <v>1</v>
      </c>
      <c r="D26" s="16"/>
      <c r="E26" s="1" t="s">
        <v>156</v>
      </c>
      <c r="F26" s="70"/>
      <c r="G26" s="71"/>
      <c r="H26" s="71"/>
      <c r="I26" s="71"/>
      <c r="J26" s="71"/>
      <c r="K26" s="71"/>
      <c r="L26" s="72"/>
      <c r="M26" s="54" t="str">
        <f>IF(D26="","",C26*D26)</f>
        <v/>
      </c>
      <c r="O26" t="s">
        <v>383</v>
      </c>
    </row>
    <row r="27" spans="1:15" x14ac:dyDescent="0.4">
      <c r="A27" s="43" t="s">
        <v>415</v>
      </c>
      <c r="B27" s="1" t="s">
        <v>374</v>
      </c>
      <c r="C27" s="15">
        <v>2</v>
      </c>
      <c r="D27" s="16"/>
      <c r="E27" s="1" t="s">
        <v>375</v>
      </c>
      <c r="F27" s="70"/>
      <c r="G27" s="71"/>
      <c r="H27" s="71"/>
      <c r="I27" s="71"/>
      <c r="J27" s="71"/>
      <c r="K27" s="71"/>
      <c r="L27" s="72"/>
      <c r="M27" s="54" t="str">
        <f>IF(D27="","",C27*D27)</f>
        <v/>
      </c>
      <c r="O27" t="s">
        <v>383</v>
      </c>
    </row>
    <row r="28" spans="1:15" x14ac:dyDescent="0.4">
      <c r="A28" s="43" t="s">
        <v>396</v>
      </c>
      <c r="B28" s="10" t="s">
        <v>118</v>
      </c>
      <c r="C28" s="11">
        <v>7</v>
      </c>
      <c r="D28" s="13"/>
      <c r="E28" s="10" t="s">
        <v>397</v>
      </c>
      <c r="F28" s="70"/>
      <c r="G28" s="71"/>
      <c r="H28" s="71"/>
      <c r="I28" s="71"/>
      <c r="J28" s="71"/>
      <c r="K28" s="71"/>
      <c r="L28" s="72"/>
      <c r="M28" s="54" t="str">
        <f>IF(D28="○",7,"")</f>
        <v/>
      </c>
      <c r="O28" t="s">
        <v>383</v>
      </c>
    </row>
    <row r="29" spans="1:15" ht="33.75" x14ac:dyDescent="0.4">
      <c r="A29" s="43" t="s">
        <v>416</v>
      </c>
      <c r="B29" s="1" t="s">
        <v>74</v>
      </c>
      <c r="C29" s="4">
        <v>5</v>
      </c>
      <c r="D29" s="13"/>
      <c r="E29" s="1" t="s">
        <v>75</v>
      </c>
      <c r="F29" s="13"/>
      <c r="G29" s="1" t="s">
        <v>76</v>
      </c>
      <c r="H29" s="13"/>
      <c r="I29" s="1" t="s">
        <v>77</v>
      </c>
      <c r="J29" s="73"/>
      <c r="K29" s="73"/>
      <c r="L29" s="73"/>
      <c r="M29" s="54" t="str">
        <f>IF(D29="○",5,IF(F29="○",15,IF(H29="○",25,"")))</f>
        <v/>
      </c>
    </row>
    <row r="30" spans="1:15" x14ac:dyDescent="0.4">
      <c r="A30" s="79" t="s">
        <v>73</v>
      </c>
      <c r="B30" s="81"/>
      <c r="C30" s="65" t="str">
        <f>IF(SUM(M14:M29)=0,"",SUM(M14:M29))</f>
        <v/>
      </c>
      <c r="D30" s="66"/>
      <c r="E30" s="66"/>
      <c r="F30" s="66"/>
      <c r="G30" s="66"/>
      <c r="H30" s="66"/>
      <c r="I30" s="66"/>
      <c r="J30" s="66"/>
      <c r="K30" s="66"/>
      <c r="L30" s="66"/>
      <c r="M30" s="67"/>
    </row>
    <row r="31" spans="1:15" ht="22.5" customHeight="1" x14ac:dyDescent="0.4">
      <c r="A31" s="64"/>
      <c r="B31" s="64"/>
      <c r="C31" s="64"/>
      <c r="D31" s="64"/>
      <c r="E31" s="64"/>
      <c r="F31" s="64"/>
      <c r="G31" s="64"/>
      <c r="H31" s="64"/>
      <c r="I31" s="64"/>
      <c r="J31" s="64"/>
      <c r="K31" s="64"/>
      <c r="L31" s="64"/>
      <c r="M31" s="64"/>
    </row>
  </sheetData>
  <dataConsolidate/>
  <mergeCells count="37">
    <mergeCell ref="A31:M31"/>
    <mergeCell ref="K19:L19"/>
    <mergeCell ref="J22:L22"/>
    <mergeCell ref="J29:L29"/>
    <mergeCell ref="J20:L20"/>
    <mergeCell ref="J21:L21"/>
    <mergeCell ref="F28:L28"/>
    <mergeCell ref="F25:L25"/>
    <mergeCell ref="F26:L26"/>
    <mergeCell ref="F27:L27"/>
    <mergeCell ref="F23:L23"/>
    <mergeCell ref="H24:L24"/>
    <mergeCell ref="A30:B30"/>
    <mergeCell ref="H16:L16"/>
    <mergeCell ref="J15:L15"/>
    <mergeCell ref="K14:L14"/>
    <mergeCell ref="C30:M30"/>
    <mergeCell ref="J18:L18"/>
    <mergeCell ref="A8:M8"/>
    <mergeCell ref="A10:B13"/>
    <mergeCell ref="C10:C13"/>
    <mergeCell ref="D10:L10"/>
    <mergeCell ref="M10:M13"/>
    <mergeCell ref="D11:E11"/>
    <mergeCell ref="F11:G11"/>
    <mergeCell ref="H11:I11"/>
    <mergeCell ref="J11:L11"/>
    <mergeCell ref="D12:E13"/>
    <mergeCell ref="F12:G13"/>
    <mergeCell ref="H12:I13"/>
    <mergeCell ref="J12:L13"/>
    <mergeCell ref="A7:M7"/>
    <mergeCell ref="A1:M1"/>
    <mergeCell ref="A2:M2"/>
    <mergeCell ref="A3:M3"/>
    <mergeCell ref="A4:M5"/>
    <mergeCell ref="A6:M6"/>
  </mergeCells>
  <phoneticPr fontId="5"/>
  <dataValidations count="1">
    <dataValidation type="list" allowBlank="1" showInputMessage="1" showErrorMessage="1" sqref="F14:F22 H14:H15 J19 J14 H17:H22 H29 D28:D29 F24 F29 D14:D25">
      <formula1>"○"</formula1>
    </dataValidation>
  </dataValidations>
  <pageMargins left="0.7" right="0.7" top="0.75" bottom="0.75" header="0.3" footer="0.3"/>
  <pageSetup paperSize="9" orientation="portrait" r:id="rId1"/>
  <ignoredErrors>
    <ignoredError sqref="M19"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21"/>
  <sheetViews>
    <sheetView showGridLines="0" showRowColHeaders="0" zoomScaleNormal="100" workbookViewId="0">
      <selection activeCell="A21" sqref="A21:O21"/>
    </sheetView>
  </sheetViews>
  <sheetFormatPr defaultRowHeight="18.75" x14ac:dyDescent="0.4"/>
  <cols>
    <col min="7" max="7" width="25.625" customWidth="1"/>
    <col min="8" max="15" width="9" hidden="1" customWidth="1"/>
  </cols>
  <sheetData>
    <row r="1" spans="1:15" x14ac:dyDescent="0.4">
      <c r="A1" s="91" t="s">
        <v>256</v>
      </c>
      <c r="B1" s="91"/>
      <c r="C1" s="91"/>
      <c r="D1" s="91"/>
      <c r="E1" s="91"/>
      <c r="F1" s="91"/>
      <c r="G1" s="91"/>
      <c r="H1" s="91"/>
      <c r="I1" s="91"/>
      <c r="J1" s="91"/>
      <c r="K1" s="91"/>
      <c r="L1" s="91"/>
      <c r="M1" s="91"/>
      <c r="N1" s="91"/>
      <c r="O1" s="91"/>
    </row>
    <row r="2" spans="1:15" x14ac:dyDescent="0.4">
      <c r="A2" s="90" t="s">
        <v>257</v>
      </c>
      <c r="B2" s="90"/>
      <c r="C2" s="90"/>
      <c r="D2" s="90"/>
      <c r="E2" s="90"/>
      <c r="F2" s="90"/>
      <c r="G2" s="90"/>
      <c r="H2" s="90"/>
      <c r="I2" s="90"/>
      <c r="J2" s="90"/>
      <c r="K2" s="90"/>
      <c r="L2" s="90"/>
      <c r="M2" s="90"/>
      <c r="N2" s="90"/>
      <c r="O2" s="90"/>
    </row>
    <row r="3" spans="1:15" x14ac:dyDescent="0.4">
      <c r="A3" s="90" t="s">
        <v>85</v>
      </c>
      <c r="B3" s="90"/>
      <c r="C3" s="90"/>
      <c r="D3" s="90"/>
      <c r="E3" s="90"/>
      <c r="F3" s="90"/>
      <c r="G3" s="90"/>
      <c r="H3" s="90"/>
      <c r="I3" s="90"/>
      <c r="J3" s="90"/>
      <c r="K3" s="90"/>
      <c r="L3" s="90"/>
      <c r="M3" s="90"/>
      <c r="N3" s="90"/>
      <c r="O3" s="90"/>
    </row>
    <row r="4" spans="1:15" x14ac:dyDescent="0.4">
      <c r="A4" s="90" t="s">
        <v>258</v>
      </c>
      <c r="B4" s="90"/>
      <c r="C4" s="90"/>
      <c r="D4" s="90"/>
      <c r="E4" s="90"/>
      <c r="F4" s="90"/>
      <c r="G4" s="90"/>
      <c r="H4" s="90"/>
      <c r="I4" s="90"/>
      <c r="J4" s="90"/>
      <c r="K4" s="90"/>
      <c r="L4" s="90"/>
      <c r="M4" s="90"/>
      <c r="N4" s="90"/>
      <c r="O4" s="90"/>
    </row>
    <row r="5" spans="1:15" ht="29.25" customHeight="1" x14ac:dyDescent="0.4">
      <c r="A5" s="90" t="s">
        <v>259</v>
      </c>
      <c r="B5" s="90"/>
      <c r="C5" s="90"/>
      <c r="D5" s="90"/>
      <c r="E5" s="90"/>
      <c r="F5" s="90"/>
      <c r="G5" s="90"/>
      <c r="H5" s="90"/>
      <c r="I5" s="90"/>
      <c r="J5" s="90"/>
      <c r="K5" s="90"/>
      <c r="L5" s="90"/>
      <c r="M5" s="90"/>
      <c r="N5" s="90"/>
      <c r="O5" s="90"/>
    </row>
    <row r="6" spans="1:15" x14ac:dyDescent="0.4">
      <c r="A6" s="90" t="s">
        <v>260</v>
      </c>
      <c r="B6" s="90"/>
      <c r="C6" s="90"/>
      <c r="D6" s="90"/>
      <c r="E6" s="90"/>
      <c r="F6" s="90"/>
      <c r="G6" s="90"/>
      <c r="H6" s="90"/>
      <c r="I6" s="90"/>
      <c r="J6" s="90"/>
      <c r="K6" s="90"/>
      <c r="L6" s="90"/>
      <c r="M6" s="90"/>
      <c r="N6" s="90"/>
      <c r="O6" s="90"/>
    </row>
    <row r="7" spans="1:15" x14ac:dyDescent="0.4">
      <c r="A7" s="90" t="s">
        <v>261</v>
      </c>
      <c r="B7" s="90"/>
      <c r="C7" s="90"/>
      <c r="D7" s="90"/>
      <c r="E7" s="90"/>
      <c r="F7" s="90"/>
      <c r="G7" s="90"/>
      <c r="H7" s="90"/>
      <c r="I7" s="90"/>
      <c r="J7" s="90"/>
      <c r="K7" s="90"/>
      <c r="L7" s="90"/>
      <c r="M7" s="90"/>
      <c r="N7" s="90"/>
      <c r="O7" s="90"/>
    </row>
    <row r="8" spans="1:15" ht="36.75" customHeight="1" x14ac:dyDescent="0.4">
      <c r="A8" s="90" t="s">
        <v>262</v>
      </c>
      <c r="B8" s="90"/>
      <c r="C8" s="90"/>
      <c r="D8" s="90"/>
      <c r="E8" s="90"/>
      <c r="F8" s="90"/>
      <c r="G8" s="90"/>
      <c r="H8" s="90"/>
      <c r="I8" s="90"/>
      <c r="J8" s="90"/>
      <c r="K8" s="90"/>
      <c r="L8" s="90"/>
      <c r="M8" s="90"/>
      <c r="N8" s="90"/>
      <c r="O8" s="90"/>
    </row>
    <row r="9" spans="1:15" ht="30" customHeight="1" x14ac:dyDescent="0.4">
      <c r="A9" s="90" t="s">
        <v>263</v>
      </c>
      <c r="B9" s="90"/>
      <c r="C9" s="90"/>
      <c r="D9" s="90"/>
      <c r="E9" s="90"/>
      <c r="F9" s="90"/>
      <c r="G9" s="90"/>
      <c r="H9" s="90"/>
      <c r="I9" s="90"/>
      <c r="J9" s="90"/>
      <c r="K9" s="90"/>
      <c r="L9" s="90"/>
      <c r="M9" s="90"/>
      <c r="N9" s="90"/>
      <c r="O9" s="90"/>
    </row>
    <row r="10" spans="1:15" x14ac:dyDescent="0.4">
      <c r="A10" s="90" t="s">
        <v>264</v>
      </c>
      <c r="B10" s="90"/>
      <c r="C10" s="90"/>
      <c r="D10" s="90"/>
      <c r="E10" s="90"/>
      <c r="F10" s="90"/>
      <c r="G10" s="90"/>
      <c r="H10" s="90"/>
      <c r="I10" s="90"/>
      <c r="J10" s="90"/>
      <c r="K10" s="90"/>
      <c r="L10" s="90"/>
      <c r="M10" s="90"/>
      <c r="N10" s="90"/>
      <c r="O10" s="90"/>
    </row>
    <row r="11" spans="1:15" ht="29.25" customHeight="1" x14ac:dyDescent="0.4">
      <c r="A11" s="90" t="s">
        <v>265</v>
      </c>
      <c r="B11" s="90"/>
      <c r="C11" s="90"/>
      <c r="D11" s="90"/>
      <c r="E11" s="90"/>
      <c r="F11" s="90"/>
      <c r="G11" s="90"/>
      <c r="H11" s="90"/>
      <c r="I11" s="90"/>
      <c r="J11" s="90"/>
      <c r="K11" s="90"/>
      <c r="L11" s="90"/>
      <c r="M11" s="90"/>
      <c r="N11" s="90"/>
      <c r="O11" s="90"/>
    </row>
    <row r="12" spans="1:15" x14ac:dyDescent="0.4">
      <c r="A12" s="90" t="s">
        <v>266</v>
      </c>
      <c r="B12" s="90"/>
      <c r="C12" s="90"/>
      <c r="D12" s="90"/>
      <c r="E12" s="90"/>
      <c r="F12" s="90"/>
      <c r="G12" s="90"/>
      <c r="H12" s="90"/>
      <c r="I12" s="90"/>
      <c r="J12" s="90"/>
      <c r="K12" s="90"/>
      <c r="L12" s="90"/>
      <c r="M12" s="90"/>
      <c r="N12" s="90"/>
      <c r="O12" s="90"/>
    </row>
    <row r="13" spans="1:15" ht="39" customHeight="1" x14ac:dyDescent="0.4">
      <c r="A13" s="90" t="s">
        <v>267</v>
      </c>
      <c r="B13" s="90"/>
      <c r="C13" s="90"/>
      <c r="D13" s="90"/>
      <c r="E13" s="90"/>
      <c r="F13" s="90"/>
      <c r="G13" s="90"/>
      <c r="H13" s="90"/>
      <c r="I13" s="90"/>
      <c r="J13" s="90"/>
      <c r="K13" s="90"/>
      <c r="L13" s="90"/>
      <c r="M13" s="90"/>
      <c r="N13" s="90"/>
      <c r="O13" s="90"/>
    </row>
    <row r="14" spans="1:15" x14ac:dyDescent="0.4">
      <c r="A14" s="90" t="s">
        <v>268</v>
      </c>
      <c r="B14" s="90"/>
      <c r="C14" s="90"/>
      <c r="D14" s="90"/>
      <c r="E14" s="90"/>
      <c r="F14" s="90"/>
      <c r="G14" s="90"/>
      <c r="H14" s="90"/>
      <c r="I14" s="90"/>
      <c r="J14" s="90"/>
      <c r="K14" s="90"/>
      <c r="L14" s="90"/>
      <c r="M14" s="90"/>
      <c r="N14" s="90"/>
      <c r="O14" s="90"/>
    </row>
    <row r="15" spans="1:15" ht="18.75" customHeight="1" x14ac:dyDescent="0.4">
      <c r="A15" s="90" t="s">
        <v>269</v>
      </c>
      <c r="B15" s="90"/>
      <c r="C15" s="90"/>
      <c r="D15" s="90"/>
      <c r="E15" s="90"/>
      <c r="F15" s="90"/>
      <c r="G15" s="90"/>
      <c r="H15" s="90"/>
      <c r="I15" s="90"/>
      <c r="J15" s="90"/>
      <c r="K15" s="90"/>
      <c r="L15" s="90"/>
      <c r="M15" s="90"/>
      <c r="N15" s="90"/>
      <c r="O15" s="90"/>
    </row>
    <row r="16" spans="1:15" ht="18.75" customHeight="1" x14ac:dyDescent="0.4">
      <c r="A16" s="90" t="s">
        <v>417</v>
      </c>
      <c r="B16" s="90"/>
      <c r="C16" s="90"/>
      <c r="D16" s="90"/>
      <c r="E16" s="90"/>
      <c r="F16" s="90"/>
      <c r="G16" s="90"/>
      <c r="H16" s="90"/>
      <c r="I16" s="90"/>
      <c r="J16" s="90"/>
      <c r="K16" s="90"/>
      <c r="L16" s="90"/>
      <c r="M16" s="90"/>
      <c r="N16" s="90"/>
      <c r="O16" s="90"/>
    </row>
    <row r="17" spans="1:15" ht="18.75" customHeight="1" x14ac:dyDescent="0.4">
      <c r="A17" s="90" t="s">
        <v>405</v>
      </c>
      <c r="B17" s="90"/>
      <c r="C17" s="90"/>
      <c r="D17" s="90"/>
      <c r="E17" s="90"/>
      <c r="F17" s="90"/>
      <c r="G17" s="90"/>
      <c r="H17" s="90"/>
      <c r="I17" s="90"/>
      <c r="J17" s="90"/>
      <c r="K17" s="90"/>
      <c r="L17" s="90"/>
      <c r="M17" s="90"/>
      <c r="N17" s="90"/>
      <c r="O17" s="90"/>
    </row>
    <row r="18" spans="1:15" ht="18.75" customHeight="1" x14ac:dyDescent="0.4">
      <c r="A18" s="90" t="s">
        <v>418</v>
      </c>
      <c r="B18" s="90"/>
      <c r="C18" s="90"/>
      <c r="D18" s="90"/>
      <c r="E18" s="90"/>
      <c r="F18" s="90"/>
      <c r="G18" s="90"/>
      <c r="H18" s="90"/>
      <c r="I18" s="90"/>
      <c r="J18" s="90"/>
      <c r="K18" s="90"/>
      <c r="L18" s="90"/>
      <c r="M18" s="90"/>
      <c r="N18" s="90"/>
      <c r="O18" s="90"/>
    </row>
    <row r="19" spans="1:15" ht="18.75" customHeight="1" x14ac:dyDescent="0.4">
      <c r="A19" s="90" t="s">
        <v>407</v>
      </c>
      <c r="B19" s="90"/>
      <c r="C19" s="90"/>
      <c r="D19" s="90"/>
      <c r="E19" s="90"/>
      <c r="F19" s="90"/>
      <c r="G19" s="90"/>
      <c r="H19" s="90"/>
      <c r="I19" s="90"/>
      <c r="J19" s="90"/>
      <c r="K19" s="90"/>
      <c r="L19" s="90"/>
      <c r="M19" s="90"/>
      <c r="N19" s="90"/>
      <c r="O19" s="90"/>
    </row>
    <row r="20" spans="1:15" x14ac:dyDescent="0.4">
      <c r="A20" s="90" t="s">
        <v>419</v>
      </c>
      <c r="B20" s="90"/>
      <c r="C20" s="90"/>
      <c r="D20" s="90"/>
      <c r="E20" s="90"/>
      <c r="F20" s="90"/>
      <c r="G20" s="90"/>
      <c r="H20" s="90"/>
      <c r="I20" s="90"/>
      <c r="J20" s="90"/>
      <c r="K20" s="90"/>
      <c r="L20" s="90"/>
      <c r="M20" s="90"/>
      <c r="N20" s="90"/>
      <c r="O20" s="90"/>
    </row>
    <row r="21" spans="1:15" ht="27" customHeight="1" x14ac:dyDescent="0.4">
      <c r="A21" s="90" t="s">
        <v>270</v>
      </c>
      <c r="B21" s="90"/>
      <c r="C21" s="90"/>
      <c r="D21" s="90"/>
      <c r="E21" s="90"/>
      <c r="F21" s="90"/>
      <c r="G21" s="90"/>
      <c r="H21" s="90"/>
      <c r="I21" s="90"/>
      <c r="J21" s="90"/>
      <c r="K21" s="90"/>
      <c r="L21" s="90"/>
      <c r="M21" s="90"/>
      <c r="N21" s="90"/>
      <c r="O21" s="90"/>
    </row>
  </sheetData>
  <mergeCells count="21">
    <mergeCell ref="A21:O21"/>
    <mergeCell ref="A14:O14"/>
    <mergeCell ref="A15:O15"/>
    <mergeCell ref="A20:O20"/>
    <mergeCell ref="A12:O12"/>
    <mergeCell ref="A13:O13"/>
    <mergeCell ref="A16:O16"/>
    <mergeCell ref="A17:O17"/>
    <mergeCell ref="A18:O18"/>
    <mergeCell ref="A19:O19"/>
    <mergeCell ref="A11:O11"/>
    <mergeCell ref="A7:O7"/>
    <mergeCell ref="A8:O8"/>
    <mergeCell ref="A9:O9"/>
    <mergeCell ref="A10:O10"/>
    <mergeCell ref="A6:O6"/>
    <mergeCell ref="A1:O1"/>
    <mergeCell ref="A2:O2"/>
    <mergeCell ref="A3:O3"/>
    <mergeCell ref="A4:O4"/>
    <mergeCell ref="A5:O5"/>
  </mergeCells>
  <phoneticPr fontId="5"/>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40"/>
  <sheetViews>
    <sheetView showGridLines="0" showRowColHeaders="0" zoomScaleNormal="100" workbookViewId="0">
      <selection activeCell="J24" sqref="J24:O24"/>
    </sheetView>
  </sheetViews>
  <sheetFormatPr defaultRowHeight="18.75" x14ac:dyDescent="0.4"/>
  <cols>
    <col min="1" max="1" width="3" bestFit="1" customWidth="1"/>
    <col min="2" max="2" width="11" customWidth="1"/>
    <col min="3" max="4" width="3.375" customWidth="1"/>
    <col min="5" max="5" width="8.25" customWidth="1"/>
    <col min="6" max="6" width="3.375" customWidth="1"/>
    <col min="7" max="7" width="8.25" customWidth="1"/>
    <col min="8" max="8" width="3.375" customWidth="1"/>
    <col min="9" max="9" width="8.25" customWidth="1"/>
    <col min="10" max="10" width="3.375" customWidth="1"/>
    <col min="11" max="11" width="4.375" customWidth="1"/>
    <col min="12" max="12" width="3.875" customWidth="1"/>
    <col min="13" max="13" width="3.125" customWidth="1"/>
    <col min="14" max="14" width="3.25" customWidth="1"/>
    <col min="15" max="15" width="3.625" customWidth="1"/>
    <col min="16" max="16" width="3" customWidth="1"/>
  </cols>
  <sheetData>
    <row r="1" spans="1:16" x14ac:dyDescent="0.4">
      <c r="A1" s="85" t="s">
        <v>272</v>
      </c>
      <c r="B1" s="85"/>
      <c r="C1" s="85"/>
      <c r="D1" s="85"/>
      <c r="E1" s="85"/>
      <c r="F1" s="85"/>
      <c r="G1" s="85"/>
      <c r="H1" s="85"/>
      <c r="I1" s="85"/>
      <c r="J1" s="85"/>
      <c r="K1" s="85"/>
      <c r="L1" s="85"/>
      <c r="M1" s="85"/>
      <c r="N1" s="85"/>
      <c r="O1" s="85"/>
      <c r="P1" s="85"/>
    </row>
    <row r="2" spans="1:16" x14ac:dyDescent="0.4">
      <c r="A2" s="86" t="s">
        <v>87</v>
      </c>
      <c r="B2" s="86"/>
      <c r="C2" s="86"/>
      <c r="D2" s="86"/>
      <c r="E2" s="86"/>
      <c r="F2" s="86"/>
      <c r="G2" s="86"/>
      <c r="H2" s="86"/>
      <c r="I2" s="86"/>
      <c r="J2" s="86"/>
      <c r="K2" s="86"/>
      <c r="L2" s="86"/>
      <c r="M2" s="86"/>
      <c r="N2" s="86"/>
      <c r="O2" s="86"/>
      <c r="P2" s="86"/>
    </row>
    <row r="3" spans="1:16" x14ac:dyDescent="0.4">
      <c r="A3" s="87" t="s">
        <v>271</v>
      </c>
      <c r="B3" s="87"/>
      <c r="C3" s="87"/>
      <c r="D3" s="87"/>
      <c r="E3" s="87"/>
      <c r="F3" s="87"/>
      <c r="G3" s="87"/>
      <c r="H3" s="87"/>
      <c r="I3" s="87"/>
      <c r="J3" s="87"/>
      <c r="K3" s="87"/>
      <c r="L3" s="87"/>
      <c r="M3" s="87"/>
      <c r="N3" s="87"/>
      <c r="O3" s="87"/>
      <c r="P3" s="87"/>
    </row>
    <row r="4" spans="1:16" x14ac:dyDescent="0.4">
      <c r="A4" s="88" t="s">
        <v>79</v>
      </c>
      <c r="B4" s="88"/>
      <c r="C4" s="88"/>
      <c r="D4" s="88"/>
      <c r="E4" s="88"/>
      <c r="F4" s="88"/>
      <c r="G4" s="88"/>
      <c r="H4" s="88"/>
      <c r="I4" s="88"/>
      <c r="J4" s="88"/>
      <c r="K4" s="88"/>
      <c r="L4" s="88"/>
      <c r="M4" s="88"/>
      <c r="N4" s="88"/>
      <c r="O4" s="88"/>
      <c r="P4" s="88"/>
    </row>
    <row r="5" spans="1:16" x14ac:dyDescent="0.4">
      <c r="A5" s="88"/>
      <c r="B5" s="88"/>
      <c r="C5" s="88"/>
      <c r="D5" s="88"/>
      <c r="E5" s="88"/>
      <c r="F5" s="88"/>
      <c r="G5" s="88"/>
      <c r="H5" s="88"/>
      <c r="I5" s="88"/>
      <c r="J5" s="88"/>
      <c r="K5" s="88"/>
      <c r="L5" s="88"/>
      <c r="M5" s="88"/>
      <c r="N5" s="88"/>
      <c r="O5" s="88"/>
      <c r="P5" s="88"/>
    </row>
    <row r="6" spans="1:16" x14ac:dyDescent="0.4">
      <c r="A6" s="83" t="s">
        <v>80</v>
      </c>
      <c r="B6" s="83"/>
      <c r="C6" s="83"/>
      <c r="D6" s="83"/>
      <c r="E6" s="83"/>
      <c r="F6" s="83"/>
      <c r="G6" s="83"/>
      <c r="H6" s="83"/>
      <c r="I6" s="83"/>
      <c r="J6" s="83"/>
      <c r="K6" s="83"/>
      <c r="L6" s="83"/>
      <c r="M6" s="83"/>
      <c r="N6" s="83"/>
      <c r="O6" s="83"/>
      <c r="P6" s="83"/>
    </row>
    <row r="7" spans="1:16" x14ac:dyDescent="0.4">
      <c r="A7" s="83" t="s">
        <v>81</v>
      </c>
      <c r="B7" s="83"/>
      <c r="C7" s="83"/>
      <c r="D7" s="83"/>
      <c r="E7" s="83"/>
      <c r="F7" s="83"/>
      <c r="G7" s="83"/>
      <c r="H7" s="83"/>
      <c r="I7" s="83"/>
      <c r="J7" s="83"/>
      <c r="K7" s="83"/>
      <c r="L7" s="83"/>
      <c r="M7" s="83"/>
      <c r="N7" s="83"/>
      <c r="O7" s="83"/>
      <c r="P7" s="83"/>
    </row>
    <row r="8" spans="1:16" x14ac:dyDescent="0.4">
      <c r="A8" s="83" t="s">
        <v>82</v>
      </c>
      <c r="B8" s="83"/>
      <c r="C8" s="83"/>
      <c r="D8" s="83"/>
      <c r="E8" s="83"/>
      <c r="F8" s="83"/>
      <c r="G8" s="83"/>
      <c r="H8" s="83"/>
      <c r="I8" s="83"/>
      <c r="J8" s="83"/>
      <c r="K8" s="83"/>
      <c r="L8" s="83"/>
      <c r="M8" s="83"/>
      <c r="N8" s="83"/>
      <c r="O8" s="83"/>
      <c r="P8" s="83"/>
    </row>
    <row r="9" spans="1:16" x14ac:dyDescent="0.4">
      <c r="A9" s="6"/>
    </row>
    <row r="10" spans="1:16" ht="19.5" customHeight="1" x14ac:dyDescent="0.4">
      <c r="A10" s="74" t="s">
        <v>88</v>
      </c>
      <c r="B10" s="74"/>
      <c r="C10" s="74" t="s">
        <v>0</v>
      </c>
      <c r="D10" s="79" t="s">
        <v>1</v>
      </c>
      <c r="E10" s="80"/>
      <c r="F10" s="80"/>
      <c r="G10" s="80"/>
      <c r="H10" s="80"/>
      <c r="I10" s="80"/>
      <c r="J10" s="80"/>
      <c r="K10" s="80"/>
      <c r="L10" s="80"/>
      <c r="M10" s="80"/>
      <c r="N10" s="80"/>
      <c r="O10" s="81"/>
      <c r="P10" s="74" t="s">
        <v>89</v>
      </c>
    </row>
    <row r="11" spans="1:16" x14ac:dyDescent="0.4">
      <c r="A11" s="74"/>
      <c r="B11" s="74"/>
      <c r="C11" s="74"/>
      <c r="D11" s="84" t="s">
        <v>2</v>
      </c>
      <c r="E11" s="84"/>
      <c r="F11" s="84" t="s">
        <v>3</v>
      </c>
      <c r="G11" s="84"/>
      <c r="H11" s="84" t="s">
        <v>4</v>
      </c>
      <c r="I11" s="84"/>
      <c r="J11" s="84" t="s">
        <v>5</v>
      </c>
      <c r="K11" s="84"/>
      <c r="L11" s="84"/>
      <c r="M11" s="119" t="s">
        <v>6</v>
      </c>
      <c r="N11" s="120"/>
      <c r="O11" s="121"/>
      <c r="P11" s="74"/>
    </row>
    <row r="12" spans="1:16" ht="12.75" customHeight="1" x14ac:dyDescent="0.4">
      <c r="A12" s="74"/>
      <c r="B12" s="74"/>
      <c r="C12" s="74"/>
      <c r="D12" s="82" t="s">
        <v>90</v>
      </c>
      <c r="E12" s="82"/>
      <c r="F12" s="82" t="s">
        <v>91</v>
      </c>
      <c r="G12" s="82"/>
      <c r="H12" s="82" t="s">
        <v>92</v>
      </c>
      <c r="I12" s="82"/>
      <c r="J12" s="82" t="s">
        <v>93</v>
      </c>
      <c r="K12" s="82"/>
      <c r="L12" s="82"/>
      <c r="M12" s="122" t="s">
        <v>94</v>
      </c>
      <c r="N12" s="123"/>
      <c r="O12" s="124"/>
      <c r="P12" s="74"/>
    </row>
    <row r="13" spans="1:16" ht="13.5" customHeight="1" x14ac:dyDescent="0.4">
      <c r="A13" s="74"/>
      <c r="B13" s="74"/>
      <c r="C13" s="74"/>
      <c r="D13" s="73"/>
      <c r="E13" s="73"/>
      <c r="F13" s="73"/>
      <c r="G13" s="73"/>
      <c r="H13" s="73"/>
      <c r="I13" s="73"/>
      <c r="J13" s="73"/>
      <c r="K13" s="73"/>
      <c r="L13" s="73"/>
      <c r="M13" s="125"/>
      <c r="N13" s="126"/>
      <c r="O13" s="127"/>
      <c r="P13" s="74"/>
    </row>
    <row r="14" spans="1:16" ht="22.5" x14ac:dyDescent="0.4">
      <c r="A14" s="43" t="s">
        <v>7</v>
      </c>
      <c r="B14" s="1" t="s">
        <v>8</v>
      </c>
      <c r="C14" s="4">
        <v>2</v>
      </c>
      <c r="D14" s="13"/>
      <c r="E14" s="1" t="s">
        <v>9</v>
      </c>
      <c r="F14" s="13"/>
      <c r="G14" s="1" t="s">
        <v>10</v>
      </c>
      <c r="H14" s="13"/>
      <c r="I14" s="1" t="s">
        <v>11</v>
      </c>
      <c r="J14" s="79"/>
      <c r="K14" s="80"/>
      <c r="L14" s="80"/>
      <c r="M14" s="80"/>
      <c r="N14" s="80"/>
      <c r="O14" s="81"/>
      <c r="P14" s="54" t="str">
        <f>IF(D14="○",2,IF(F14="○",6,IF(H14="○",10,"")))</f>
        <v/>
      </c>
    </row>
    <row r="15" spans="1:16" ht="22.5" x14ac:dyDescent="0.4">
      <c r="A15" s="43" t="s">
        <v>12</v>
      </c>
      <c r="B15" s="1" t="s">
        <v>13</v>
      </c>
      <c r="C15" s="4">
        <v>1</v>
      </c>
      <c r="D15" s="13"/>
      <c r="E15" s="1" t="s">
        <v>14</v>
      </c>
      <c r="F15" s="13"/>
      <c r="G15" s="1" t="s">
        <v>15</v>
      </c>
      <c r="H15" s="79"/>
      <c r="I15" s="80"/>
      <c r="J15" s="80"/>
      <c r="K15" s="80"/>
      <c r="L15" s="80"/>
      <c r="M15" s="80"/>
      <c r="N15" s="80"/>
      <c r="O15" s="81"/>
      <c r="P15" s="54" t="str">
        <f>IF(D15="○",1,IF(F15="○",3,""))</f>
        <v/>
      </c>
    </row>
    <row r="16" spans="1:16" ht="22.5" x14ac:dyDescent="0.4">
      <c r="A16" s="43" t="s">
        <v>16</v>
      </c>
      <c r="B16" s="8" t="s">
        <v>274</v>
      </c>
      <c r="C16" s="4">
        <v>1</v>
      </c>
      <c r="D16" s="13"/>
      <c r="E16" s="1" t="s">
        <v>95</v>
      </c>
      <c r="F16" s="13"/>
      <c r="G16" s="1" t="s">
        <v>96</v>
      </c>
      <c r="H16" s="13"/>
      <c r="I16" s="8" t="s">
        <v>17</v>
      </c>
      <c r="J16" s="79"/>
      <c r="K16" s="80"/>
      <c r="L16" s="80"/>
      <c r="M16" s="80"/>
      <c r="N16" s="80"/>
      <c r="O16" s="81"/>
      <c r="P16" s="54" t="str">
        <f>IF(D16="○",1,IF(F16="○",3,IF(H16="○",5,"")))</f>
        <v/>
      </c>
    </row>
    <row r="17" spans="1:16" x14ac:dyDescent="0.4">
      <c r="A17" s="43" t="s">
        <v>18</v>
      </c>
      <c r="B17" s="1" t="s">
        <v>19</v>
      </c>
      <c r="C17" s="4">
        <v>3</v>
      </c>
      <c r="D17" s="13"/>
      <c r="E17" s="1" t="s">
        <v>277</v>
      </c>
      <c r="F17" s="13"/>
      <c r="G17" s="1" t="s">
        <v>276</v>
      </c>
      <c r="H17" s="13"/>
      <c r="I17" s="27" t="s">
        <v>275</v>
      </c>
      <c r="J17" s="79"/>
      <c r="K17" s="80"/>
      <c r="L17" s="80"/>
      <c r="M17" s="80"/>
      <c r="N17" s="80"/>
      <c r="O17" s="81"/>
      <c r="P17" s="54" t="str">
        <f>IF(D17="○",3,IF(F17="○",9,IF(H17="○",15,"")))</f>
        <v/>
      </c>
    </row>
    <row r="18" spans="1:16" x14ac:dyDescent="0.4">
      <c r="A18" s="43" t="s">
        <v>22</v>
      </c>
      <c r="B18" s="1" t="s">
        <v>278</v>
      </c>
      <c r="C18" s="4">
        <v>3</v>
      </c>
      <c r="D18" s="13"/>
      <c r="E18" s="1" t="s">
        <v>279</v>
      </c>
      <c r="F18" s="13"/>
      <c r="G18" s="1" t="s">
        <v>280</v>
      </c>
      <c r="H18" s="70"/>
      <c r="I18" s="71"/>
      <c r="J18" s="71"/>
      <c r="K18" s="71"/>
      <c r="L18" s="71"/>
      <c r="M18" s="71"/>
      <c r="N18" s="71"/>
      <c r="O18" s="72"/>
      <c r="P18" s="54" t="str">
        <f>IF(D18="○",3,IF(F18="○",9,""))</f>
        <v/>
      </c>
    </row>
    <row r="19" spans="1:16" ht="22.5" x14ac:dyDescent="0.4">
      <c r="A19" s="43" t="s">
        <v>27</v>
      </c>
      <c r="B19" s="1" t="s">
        <v>281</v>
      </c>
      <c r="C19" s="4">
        <v>5</v>
      </c>
      <c r="D19" s="13"/>
      <c r="E19" s="1" t="s">
        <v>196</v>
      </c>
      <c r="F19" s="13"/>
      <c r="G19" s="27" t="s">
        <v>282</v>
      </c>
      <c r="H19" s="79"/>
      <c r="I19" s="80"/>
      <c r="J19" s="80"/>
      <c r="K19" s="80"/>
      <c r="L19" s="80"/>
      <c r="M19" s="80"/>
      <c r="N19" s="80"/>
      <c r="O19" s="81"/>
      <c r="P19" s="54" t="str">
        <f>IF(D19="○",5,IF(F19="○",15,""))</f>
        <v/>
      </c>
    </row>
    <row r="20" spans="1:16" ht="22.5" x14ac:dyDescent="0.4">
      <c r="A20" s="43" t="s">
        <v>30</v>
      </c>
      <c r="B20" s="8" t="s">
        <v>283</v>
      </c>
      <c r="C20" s="4">
        <v>5</v>
      </c>
      <c r="D20" s="13"/>
      <c r="E20" s="1" t="s">
        <v>217</v>
      </c>
      <c r="F20" s="13"/>
      <c r="G20" s="1" t="s">
        <v>218</v>
      </c>
      <c r="H20" s="13"/>
      <c r="I20" s="8" t="s">
        <v>284</v>
      </c>
      <c r="J20" s="79"/>
      <c r="K20" s="80"/>
      <c r="L20" s="80"/>
      <c r="M20" s="80"/>
      <c r="N20" s="80"/>
      <c r="O20" s="81"/>
      <c r="P20" s="54" t="str">
        <f>IF(D20="○",5,IF(F20="○",15,IF(H20="○",25,"")))</f>
        <v/>
      </c>
    </row>
    <row r="21" spans="1:16" ht="22.5" x14ac:dyDescent="0.4">
      <c r="A21" s="43" t="s">
        <v>32</v>
      </c>
      <c r="B21" s="1" t="s">
        <v>285</v>
      </c>
      <c r="C21" s="4">
        <v>5</v>
      </c>
      <c r="D21" s="13"/>
      <c r="E21" s="1" t="s">
        <v>286</v>
      </c>
      <c r="F21" s="13"/>
      <c r="G21" s="1" t="s">
        <v>184</v>
      </c>
      <c r="H21" s="63"/>
      <c r="I21" s="1" t="s">
        <v>287</v>
      </c>
      <c r="J21" s="70"/>
      <c r="K21" s="71"/>
      <c r="L21" s="71"/>
      <c r="M21" s="71"/>
      <c r="N21" s="71"/>
      <c r="O21" s="72"/>
      <c r="P21" s="54" t="str">
        <f>IF(D21="○",5,IF(F21="○",15,IF(H21="○",25,"")))</f>
        <v/>
      </c>
    </row>
    <row r="22" spans="1:16" ht="22.5" customHeight="1" x14ac:dyDescent="0.4">
      <c r="A22" s="74" t="s">
        <v>105</v>
      </c>
      <c r="B22" s="74" t="s">
        <v>288</v>
      </c>
      <c r="C22" s="74">
        <v>2</v>
      </c>
      <c r="D22" s="77"/>
      <c r="E22" s="74" t="s">
        <v>289</v>
      </c>
      <c r="F22" s="77"/>
      <c r="G22" s="74" t="s">
        <v>290</v>
      </c>
      <c r="H22" s="77"/>
      <c r="I22" s="74" t="s">
        <v>291</v>
      </c>
      <c r="J22" s="119" t="s">
        <v>295</v>
      </c>
      <c r="K22" s="120"/>
      <c r="L22" s="120"/>
      <c r="M22" s="120"/>
      <c r="N22" s="120"/>
      <c r="O22" s="121"/>
      <c r="P22" s="73" t="str">
        <f>IF(D22="○",2,IF(F22="○",6,IF(H22="○",10,IF(AND(N23&gt;=52,N23&lt;104),20,IF(AND(N23&gt;=104,N23&lt;156),30,IF(AND(N23&gt;=156,N23&lt;208),40,IF(AND(N23&gt;=208,N23&lt;260),50,"")))))))</f>
        <v/>
      </c>
    </row>
    <row r="23" spans="1:16" ht="18.75" customHeight="1" x14ac:dyDescent="0.4">
      <c r="A23" s="74"/>
      <c r="B23" s="74"/>
      <c r="C23" s="74"/>
      <c r="D23" s="77"/>
      <c r="E23" s="74"/>
      <c r="F23" s="77"/>
      <c r="G23" s="74"/>
      <c r="H23" s="77"/>
      <c r="I23" s="74"/>
      <c r="J23" s="128" t="s">
        <v>292</v>
      </c>
      <c r="K23" s="129"/>
      <c r="L23" s="129"/>
      <c r="M23" s="60" t="s">
        <v>294</v>
      </c>
      <c r="N23" s="63"/>
      <c r="O23" s="56" t="s">
        <v>293</v>
      </c>
      <c r="P23" s="73" t="str">
        <f t="shared" ref="P23" si="0">IF(D23="○",1,IF(F23="○",3,IF(H23="○",5,IF(J23="○",8,""))))</f>
        <v/>
      </c>
    </row>
    <row r="24" spans="1:16" ht="47.25" x14ac:dyDescent="0.4">
      <c r="A24" s="43" t="s">
        <v>41</v>
      </c>
      <c r="B24" s="1" t="s">
        <v>42</v>
      </c>
      <c r="C24" s="4">
        <v>1</v>
      </c>
      <c r="D24" s="13"/>
      <c r="E24" s="1" t="s">
        <v>43</v>
      </c>
      <c r="F24" s="63"/>
      <c r="G24" s="5" t="s">
        <v>382</v>
      </c>
      <c r="H24" s="13"/>
      <c r="I24" s="1" t="s">
        <v>44</v>
      </c>
      <c r="J24" s="79"/>
      <c r="K24" s="80"/>
      <c r="L24" s="80"/>
      <c r="M24" s="80"/>
      <c r="N24" s="80"/>
      <c r="O24" s="81"/>
      <c r="P24" s="54" t="str">
        <f>IF(D24="○",1,IF(F24="○",3,IF(H24="○",5,"")))</f>
        <v/>
      </c>
    </row>
    <row r="25" spans="1:16" ht="33.75" x14ac:dyDescent="0.4">
      <c r="A25" s="43" t="s">
        <v>106</v>
      </c>
      <c r="B25" s="1" t="s">
        <v>102</v>
      </c>
      <c r="C25" s="4">
        <v>1</v>
      </c>
      <c r="D25" s="13"/>
      <c r="E25" s="8" t="s">
        <v>45</v>
      </c>
      <c r="F25" s="63"/>
      <c r="G25" s="8" t="s">
        <v>46</v>
      </c>
      <c r="H25" s="13"/>
      <c r="I25" s="8" t="s">
        <v>47</v>
      </c>
      <c r="J25" s="79"/>
      <c r="K25" s="80"/>
      <c r="L25" s="80"/>
      <c r="M25" s="80"/>
      <c r="N25" s="80"/>
      <c r="O25" s="81"/>
      <c r="P25" s="54" t="str">
        <f>IF(D25="○",1,IF(F25="○",3,IF(H25="○",5,"")))</f>
        <v/>
      </c>
    </row>
    <row r="26" spans="1:16" ht="45" customHeight="1" x14ac:dyDescent="0.4">
      <c r="A26" s="43" t="s">
        <v>48</v>
      </c>
      <c r="B26" s="1" t="s">
        <v>101</v>
      </c>
      <c r="C26" s="4">
        <v>3</v>
      </c>
      <c r="D26" s="13"/>
      <c r="E26" s="1" t="s">
        <v>296</v>
      </c>
      <c r="F26" s="63"/>
      <c r="G26" s="1" t="s">
        <v>297</v>
      </c>
      <c r="H26" s="13"/>
      <c r="I26" s="1" t="s">
        <v>298</v>
      </c>
      <c r="J26" s="13"/>
      <c r="K26" s="74" t="s">
        <v>299</v>
      </c>
      <c r="L26" s="74"/>
      <c r="M26" s="13"/>
      <c r="N26" s="79" t="s">
        <v>300</v>
      </c>
      <c r="O26" s="81"/>
      <c r="P26" s="54" t="str">
        <f>IF(D26="○",3,IF(F26="○",9,IF(H26="○",15,IF(J26="○",24,IF(M26="○",30,"")))))</f>
        <v/>
      </c>
    </row>
    <row r="27" spans="1:16" ht="33.75" x14ac:dyDescent="0.4">
      <c r="A27" s="43" t="s">
        <v>54</v>
      </c>
      <c r="B27" s="1" t="s">
        <v>104</v>
      </c>
      <c r="C27" s="4">
        <v>1</v>
      </c>
      <c r="D27" s="13"/>
      <c r="E27" s="1" t="s">
        <v>49</v>
      </c>
      <c r="F27" s="63"/>
      <c r="G27" s="1" t="s">
        <v>50</v>
      </c>
      <c r="H27" s="13"/>
      <c r="I27" s="1" t="s">
        <v>55</v>
      </c>
      <c r="J27" s="79"/>
      <c r="K27" s="80"/>
      <c r="L27" s="80"/>
      <c r="M27" s="80"/>
      <c r="N27" s="80"/>
      <c r="O27" s="81"/>
      <c r="P27" s="54" t="str">
        <f>IF(D27="○",1,IF(F27="○",3,IF(H27="○",5,"")))</f>
        <v/>
      </c>
    </row>
    <row r="28" spans="1:16" ht="56.25" x14ac:dyDescent="0.4">
      <c r="A28" s="44" t="s">
        <v>56</v>
      </c>
      <c r="B28" s="1" t="s">
        <v>103</v>
      </c>
      <c r="C28" s="4">
        <v>1</v>
      </c>
      <c r="D28" s="13"/>
      <c r="E28" s="1" t="s">
        <v>57</v>
      </c>
      <c r="F28" s="63"/>
      <c r="G28" s="1" t="s">
        <v>58</v>
      </c>
      <c r="H28" s="13"/>
      <c r="I28" s="1" t="s">
        <v>59</v>
      </c>
      <c r="J28" s="130"/>
      <c r="K28" s="131"/>
      <c r="L28" s="131"/>
      <c r="M28" s="131"/>
      <c r="N28" s="131"/>
      <c r="O28" s="132"/>
      <c r="P28" s="54" t="str">
        <f>IF(D28="○",1,IF(F28="○",3,IF(H28="○",5,"")))</f>
        <v/>
      </c>
    </row>
    <row r="29" spans="1:16" ht="56.25" x14ac:dyDescent="0.4">
      <c r="A29" s="43" t="s">
        <v>60</v>
      </c>
      <c r="B29" s="1" t="s">
        <v>107</v>
      </c>
      <c r="C29" s="4">
        <v>2</v>
      </c>
      <c r="D29" s="13"/>
      <c r="E29" s="10" t="s">
        <v>108</v>
      </c>
      <c r="F29" s="63"/>
      <c r="G29" s="10" t="s">
        <v>109</v>
      </c>
      <c r="H29" s="13"/>
      <c r="I29" s="10" t="s">
        <v>110</v>
      </c>
      <c r="J29" s="13"/>
      <c r="K29" s="74" t="s">
        <v>111</v>
      </c>
      <c r="L29" s="74"/>
      <c r="M29" s="130"/>
      <c r="N29" s="131"/>
      <c r="O29" s="132"/>
      <c r="P29" s="54" t="str">
        <f>IF(D29="○",2,IF(F29="○",6,IF(H29="○",10,IF(J29="○",16,""))))</f>
        <v/>
      </c>
    </row>
    <row r="30" spans="1:16" ht="56.25" x14ac:dyDescent="0.4">
      <c r="A30" s="43" t="s">
        <v>112</v>
      </c>
      <c r="B30" s="1" t="s">
        <v>113</v>
      </c>
      <c r="C30" s="4">
        <v>2</v>
      </c>
      <c r="D30" s="13"/>
      <c r="E30" s="1" t="s">
        <v>61</v>
      </c>
      <c r="F30" s="63"/>
      <c r="G30" s="1" t="s">
        <v>62</v>
      </c>
      <c r="H30" s="13"/>
      <c r="I30" s="1" t="s">
        <v>63</v>
      </c>
      <c r="J30" s="130"/>
      <c r="K30" s="131"/>
      <c r="L30" s="131"/>
      <c r="M30" s="131"/>
      <c r="N30" s="131"/>
      <c r="O30" s="132"/>
      <c r="P30" s="54" t="str">
        <f>IF(D30="○",2,IF(F30="○",6,IF(H30="○",10,"")))</f>
        <v/>
      </c>
    </row>
    <row r="31" spans="1:16" x14ac:dyDescent="0.4">
      <c r="A31" s="43" t="s">
        <v>64</v>
      </c>
      <c r="B31" s="1" t="s">
        <v>65</v>
      </c>
      <c r="C31" s="4">
        <v>5</v>
      </c>
      <c r="D31" s="13"/>
      <c r="E31" s="1" t="s">
        <v>61</v>
      </c>
      <c r="F31" s="63"/>
      <c r="G31" s="1" t="s">
        <v>66</v>
      </c>
      <c r="H31" s="79"/>
      <c r="I31" s="80"/>
      <c r="J31" s="80"/>
      <c r="K31" s="80"/>
      <c r="L31" s="80"/>
      <c r="M31" s="80"/>
      <c r="N31" s="80"/>
      <c r="O31" s="81"/>
      <c r="P31" s="54" t="str">
        <f>IF(D31="○",5,IF(F31="○",15,""))</f>
        <v/>
      </c>
    </row>
    <row r="32" spans="1:16" ht="33.75" x14ac:dyDescent="0.4">
      <c r="A32" s="43" t="s">
        <v>67</v>
      </c>
      <c r="B32" s="1" t="s">
        <v>68</v>
      </c>
      <c r="C32" s="4">
        <v>1</v>
      </c>
      <c r="D32" s="13"/>
      <c r="E32" s="1" t="s">
        <v>69</v>
      </c>
      <c r="F32" s="63"/>
      <c r="G32" s="1" t="s">
        <v>70</v>
      </c>
      <c r="H32" s="13"/>
      <c r="I32" s="1" t="s">
        <v>71</v>
      </c>
      <c r="J32" s="130"/>
      <c r="K32" s="131"/>
      <c r="L32" s="131"/>
      <c r="M32" s="131"/>
      <c r="N32" s="131"/>
      <c r="O32" s="132"/>
      <c r="P32" s="54" t="str">
        <f>IF(D32="○",1,IF(F32="○",3,IF(H32="○",5,"")))</f>
        <v/>
      </c>
    </row>
    <row r="33" spans="1:16" ht="32.25" x14ac:dyDescent="0.4">
      <c r="A33" s="51" t="s">
        <v>384</v>
      </c>
      <c r="B33" s="10" t="s">
        <v>116</v>
      </c>
      <c r="C33" s="11">
        <v>2</v>
      </c>
      <c r="D33" s="52"/>
      <c r="E33" s="10" t="s">
        <v>114</v>
      </c>
      <c r="F33" s="63"/>
      <c r="G33" s="10" t="s">
        <v>115</v>
      </c>
      <c r="H33" s="52"/>
      <c r="I33" s="9" t="s">
        <v>378</v>
      </c>
      <c r="J33" s="130"/>
      <c r="K33" s="131"/>
      <c r="L33" s="131"/>
      <c r="M33" s="131"/>
      <c r="N33" s="131"/>
      <c r="O33" s="132"/>
      <c r="P33" s="54" t="str">
        <f>IF(D33="○",2,IF(F33="○",6,IF(H33="○",10,"")))</f>
        <v/>
      </c>
    </row>
    <row r="34" spans="1:16" x14ac:dyDescent="0.4">
      <c r="A34" s="43" t="s">
        <v>398</v>
      </c>
      <c r="B34" s="1" t="s">
        <v>152</v>
      </c>
      <c r="C34" s="43">
        <v>5</v>
      </c>
      <c r="D34" s="45"/>
      <c r="E34" s="1" t="s">
        <v>153</v>
      </c>
      <c r="F34" s="70"/>
      <c r="G34" s="71"/>
      <c r="H34" s="71"/>
      <c r="I34" s="71"/>
      <c r="J34" s="71"/>
      <c r="K34" s="71"/>
      <c r="L34" s="71"/>
      <c r="M34" s="71"/>
      <c r="N34" s="71"/>
      <c r="O34" s="72"/>
      <c r="P34" s="54" t="str">
        <f>IF(D34="○",5,"")</f>
        <v/>
      </c>
    </row>
    <row r="35" spans="1:16" x14ac:dyDescent="0.4">
      <c r="A35" s="43" t="s">
        <v>399</v>
      </c>
      <c r="B35" s="1" t="s">
        <v>155</v>
      </c>
      <c r="C35" s="15">
        <v>1</v>
      </c>
      <c r="D35" s="16"/>
      <c r="E35" s="1" t="s">
        <v>156</v>
      </c>
      <c r="F35" s="70"/>
      <c r="G35" s="71"/>
      <c r="H35" s="71"/>
      <c r="I35" s="71"/>
      <c r="J35" s="71"/>
      <c r="K35" s="71"/>
      <c r="L35" s="71"/>
      <c r="M35" s="71"/>
      <c r="N35" s="71"/>
      <c r="O35" s="72"/>
      <c r="P35" s="54" t="str">
        <f>IF(D35="","",C35*D35)</f>
        <v/>
      </c>
    </row>
    <row r="36" spans="1:16" x14ac:dyDescent="0.4">
      <c r="A36" s="43" t="s">
        <v>400</v>
      </c>
      <c r="B36" s="1" t="s">
        <v>374</v>
      </c>
      <c r="C36" s="15">
        <v>2</v>
      </c>
      <c r="D36" s="16"/>
      <c r="E36" s="1" t="s">
        <v>375</v>
      </c>
      <c r="F36" s="70"/>
      <c r="G36" s="71"/>
      <c r="H36" s="71"/>
      <c r="I36" s="71"/>
      <c r="J36" s="71"/>
      <c r="K36" s="71"/>
      <c r="L36" s="71"/>
      <c r="M36" s="71"/>
      <c r="N36" s="71"/>
      <c r="O36" s="72"/>
      <c r="P36" s="54" t="str">
        <f>IF(D36="","",C36*D36)</f>
        <v/>
      </c>
    </row>
    <row r="37" spans="1:16" x14ac:dyDescent="0.4">
      <c r="A37" s="43" t="s">
        <v>401</v>
      </c>
      <c r="B37" s="10" t="s">
        <v>392</v>
      </c>
      <c r="C37" s="11">
        <v>7</v>
      </c>
      <c r="D37" s="13"/>
      <c r="E37" s="10" t="s">
        <v>397</v>
      </c>
      <c r="F37" s="133"/>
      <c r="G37" s="134"/>
      <c r="H37" s="134"/>
      <c r="I37" s="134"/>
      <c r="J37" s="134"/>
      <c r="K37" s="134"/>
      <c r="L37" s="134"/>
      <c r="M37" s="134"/>
      <c r="N37" s="134"/>
      <c r="O37" s="135"/>
      <c r="P37" s="54" t="str">
        <f>IF(D37="○",7,"")</f>
        <v/>
      </c>
    </row>
    <row r="38" spans="1:16" ht="33.75" x14ac:dyDescent="0.4">
      <c r="A38" s="43" t="s">
        <v>402</v>
      </c>
      <c r="B38" s="1" t="s">
        <v>74</v>
      </c>
      <c r="C38" s="4">
        <v>5</v>
      </c>
      <c r="D38" s="13"/>
      <c r="E38" s="1" t="s">
        <v>75</v>
      </c>
      <c r="F38" s="63"/>
      <c r="G38" s="1" t="s">
        <v>76</v>
      </c>
      <c r="H38" s="13"/>
      <c r="I38" s="1" t="s">
        <v>77</v>
      </c>
      <c r="J38" s="130"/>
      <c r="K38" s="131"/>
      <c r="L38" s="131"/>
      <c r="M38" s="131"/>
      <c r="N38" s="131"/>
      <c r="O38" s="132"/>
      <c r="P38" s="54" t="str">
        <f>IF(D38="○",5,IF(F38="○",15,IF(H38="○",25,"")))</f>
        <v/>
      </c>
    </row>
    <row r="39" spans="1:16" ht="22.5" customHeight="1" x14ac:dyDescent="0.4">
      <c r="A39" s="74" t="s">
        <v>73</v>
      </c>
      <c r="B39" s="74"/>
      <c r="C39" s="65" t="str">
        <f>IF(SUM(P14:P38)=0,"",SUM(P14:P38))</f>
        <v/>
      </c>
      <c r="D39" s="66"/>
      <c r="E39" s="66"/>
      <c r="F39" s="66"/>
      <c r="G39" s="66"/>
      <c r="H39" s="66"/>
      <c r="I39" s="66"/>
      <c r="J39" s="66"/>
      <c r="K39" s="66"/>
      <c r="L39" s="66"/>
      <c r="M39" s="66"/>
      <c r="N39" s="66"/>
      <c r="O39" s="66"/>
      <c r="P39" s="67"/>
    </row>
    <row r="40" spans="1:16" x14ac:dyDescent="0.4">
      <c r="A40" s="64" t="s">
        <v>385</v>
      </c>
      <c r="B40" s="64"/>
      <c r="C40" s="64"/>
      <c r="D40" s="64"/>
      <c r="E40" s="64"/>
      <c r="F40" s="64"/>
      <c r="G40" s="64"/>
      <c r="H40" s="64"/>
      <c r="I40" s="64"/>
      <c r="J40" s="64"/>
      <c r="K40" s="64"/>
      <c r="L40" s="64"/>
      <c r="M40" s="64"/>
      <c r="N40" s="64"/>
      <c r="O40" s="64"/>
      <c r="P40" s="64"/>
    </row>
  </sheetData>
  <mergeCells count="61">
    <mergeCell ref="J16:O16"/>
    <mergeCell ref="J27:O27"/>
    <mergeCell ref="J28:O28"/>
    <mergeCell ref="J22:O22"/>
    <mergeCell ref="J14:O14"/>
    <mergeCell ref="H15:O15"/>
    <mergeCell ref="H18:O18"/>
    <mergeCell ref="H19:O19"/>
    <mergeCell ref="J21:O21"/>
    <mergeCell ref="J17:O17"/>
    <mergeCell ref="J38:O38"/>
    <mergeCell ref="J24:O24"/>
    <mergeCell ref="J25:O25"/>
    <mergeCell ref="N26:O26"/>
    <mergeCell ref="F34:O34"/>
    <mergeCell ref="F35:O35"/>
    <mergeCell ref="F36:O36"/>
    <mergeCell ref="J33:O33"/>
    <mergeCell ref="F37:O37"/>
    <mergeCell ref="D22:D23"/>
    <mergeCell ref="E22:E23"/>
    <mergeCell ref="F22:F23"/>
    <mergeCell ref="G22:G23"/>
    <mergeCell ref="H22:H23"/>
    <mergeCell ref="A40:P40"/>
    <mergeCell ref="J23:L23"/>
    <mergeCell ref="J20:O20"/>
    <mergeCell ref="H31:O31"/>
    <mergeCell ref="J32:O32"/>
    <mergeCell ref="K26:L26"/>
    <mergeCell ref="K29:L29"/>
    <mergeCell ref="M29:O29"/>
    <mergeCell ref="J30:O30"/>
    <mergeCell ref="I22:I23"/>
    <mergeCell ref="P22:P23"/>
    <mergeCell ref="A22:A23"/>
    <mergeCell ref="B22:B23"/>
    <mergeCell ref="C22:C23"/>
    <mergeCell ref="A39:B39"/>
    <mergeCell ref="C39:P39"/>
    <mergeCell ref="A8:P8"/>
    <mergeCell ref="A10:B13"/>
    <mergeCell ref="C10:C13"/>
    <mergeCell ref="P10:P13"/>
    <mergeCell ref="D11:E11"/>
    <mergeCell ref="F11:G11"/>
    <mergeCell ref="H11:I11"/>
    <mergeCell ref="J11:L11"/>
    <mergeCell ref="M11:O11"/>
    <mergeCell ref="M12:O13"/>
    <mergeCell ref="D10:O10"/>
    <mergeCell ref="D12:E13"/>
    <mergeCell ref="F12:G13"/>
    <mergeCell ref="H12:I13"/>
    <mergeCell ref="J12:L13"/>
    <mergeCell ref="A7:P7"/>
    <mergeCell ref="A1:P1"/>
    <mergeCell ref="A2:P2"/>
    <mergeCell ref="A3:P3"/>
    <mergeCell ref="A4:P5"/>
    <mergeCell ref="A6:P6"/>
  </mergeCells>
  <phoneticPr fontId="5"/>
  <dataValidations count="1">
    <dataValidation type="list" allowBlank="1" showInputMessage="1" showErrorMessage="1" sqref="H16:H17 H14 H20:H30 D37:D38 J29 J26 M26 H32:H33 D14:D34 H38 F38 F14:F33">
      <formula1>"○"</formula1>
    </dataValidation>
  </dataValidations>
  <pageMargins left="0.7" right="0.7" top="0.75" bottom="0.75" header="0.3" footer="0.3"/>
  <pageSetup paperSize="9" orientation="portrait" r:id="rId1"/>
  <ignoredErrors>
    <ignoredError sqref="P26"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39"/>
  <sheetViews>
    <sheetView showGridLines="0" showRowColHeaders="0" zoomScaleNormal="100" workbookViewId="0">
      <selection activeCell="A39" sqref="A39:O39"/>
    </sheetView>
  </sheetViews>
  <sheetFormatPr defaultRowHeight="18.75" x14ac:dyDescent="0.4"/>
  <cols>
    <col min="7" max="7" width="25.625" customWidth="1"/>
    <col min="8" max="15" width="9" hidden="1" customWidth="1"/>
  </cols>
  <sheetData>
    <row r="1" spans="1:15" x14ac:dyDescent="0.4">
      <c r="A1" s="91" t="s">
        <v>301</v>
      </c>
      <c r="B1" s="91"/>
      <c r="C1" s="91"/>
      <c r="D1" s="91"/>
      <c r="E1" s="91"/>
      <c r="F1" s="91"/>
      <c r="G1" s="91"/>
      <c r="H1" s="91"/>
      <c r="I1" s="91"/>
      <c r="J1" s="91"/>
      <c r="K1" s="91"/>
      <c r="L1" s="91"/>
      <c r="M1" s="91"/>
      <c r="N1" s="91"/>
      <c r="O1" s="91"/>
    </row>
    <row r="2" spans="1:15" x14ac:dyDescent="0.4">
      <c r="A2" s="90" t="s">
        <v>84</v>
      </c>
      <c r="B2" s="90"/>
      <c r="C2" s="90"/>
      <c r="D2" s="90"/>
      <c r="E2" s="90"/>
      <c r="F2" s="90"/>
      <c r="G2" s="90"/>
      <c r="H2" s="90"/>
      <c r="I2" s="90"/>
      <c r="J2" s="90"/>
      <c r="K2" s="90"/>
      <c r="L2" s="90"/>
      <c r="M2" s="90"/>
      <c r="N2" s="90"/>
      <c r="O2" s="90"/>
    </row>
    <row r="3" spans="1:15" x14ac:dyDescent="0.4">
      <c r="A3" s="90" t="s">
        <v>85</v>
      </c>
      <c r="B3" s="90"/>
      <c r="C3" s="90"/>
      <c r="D3" s="90"/>
      <c r="E3" s="90"/>
      <c r="F3" s="90"/>
      <c r="G3" s="90"/>
      <c r="H3" s="90"/>
      <c r="I3" s="90"/>
      <c r="J3" s="90"/>
      <c r="K3" s="90"/>
      <c r="L3" s="90"/>
      <c r="M3" s="90"/>
      <c r="N3" s="90"/>
      <c r="O3" s="90"/>
    </row>
    <row r="4" spans="1:15" x14ac:dyDescent="0.4">
      <c r="A4" s="90" t="s">
        <v>121</v>
      </c>
      <c r="B4" s="90"/>
      <c r="C4" s="90"/>
      <c r="D4" s="90"/>
      <c r="E4" s="90"/>
      <c r="F4" s="90"/>
      <c r="G4" s="90"/>
      <c r="H4" s="90"/>
      <c r="I4" s="90"/>
      <c r="J4" s="90"/>
      <c r="K4" s="90"/>
      <c r="L4" s="90"/>
      <c r="M4" s="90"/>
      <c r="N4" s="90"/>
      <c r="O4" s="90"/>
    </row>
    <row r="5" spans="1:15" ht="29.25" customHeight="1" x14ac:dyDescent="0.4">
      <c r="A5" s="90" t="s">
        <v>146</v>
      </c>
      <c r="B5" s="90"/>
      <c r="C5" s="90"/>
      <c r="D5" s="90"/>
      <c r="E5" s="90"/>
      <c r="F5" s="90"/>
      <c r="G5" s="90"/>
      <c r="H5" s="90"/>
      <c r="I5" s="90"/>
      <c r="J5" s="90"/>
      <c r="K5" s="90"/>
      <c r="L5" s="90"/>
      <c r="M5" s="90"/>
      <c r="N5" s="90"/>
      <c r="O5" s="90"/>
    </row>
    <row r="6" spans="1:15" x14ac:dyDescent="0.4">
      <c r="A6" s="90" t="s">
        <v>302</v>
      </c>
      <c r="B6" s="90"/>
      <c r="C6" s="90"/>
      <c r="D6" s="90"/>
      <c r="E6" s="90"/>
      <c r="F6" s="90"/>
      <c r="G6" s="90"/>
      <c r="H6" s="90"/>
      <c r="I6" s="90"/>
      <c r="J6" s="90"/>
      <c r="K6" s="90"/>
      <c r="L6" s="90"/>
      <c r="M6" s="90"/>
      <c r="N6" s="90"/>
      <c r="O6" s="90"/>
    </row>
    <row r="7" spans="1:15" x14ac:dyDescent="0.4">
      <c r="A7" s="90" t="s">
        <v>123</v>
      </c>
      <c r="B7" s="90"/>
      <c r="C7" s="90"/>
      <c r="D7" s="90"/>
      <c r="E7" s="90"/>
      <c r="F7" s="90"/>
      <c r="G7" s="90"/>
      <c r="H7" s="90"/>
      <c r="I7" s="90"/>
      <c r="J7" s="90"/>
      <c r="K7" s="90"/>
      <c r="L7" s="90"/>
      <c r="M7" s="90"/>
      <c r="N7" s="90"/>
      <c r="O7" s="90"/>
    </row>
    <row r="8" spans="1:15" x14ac:dyDescent="0.4">
      <c r="A8" s="90" t="s">
        <v>124</v>
      </c>
      <c r="B8" s="90"/>
      <c r="C8" s="90"/>
      <c r="D8" s="90"/>
      <c r="E8" s="90"/>
      <c r="F8" s="90"/>
      <c r="G8" s="90"/>
      <c r="H8" s="90"/>
      <c r="I8" s="90"/>
      <c r="J8" s="90"/>
      <c r="K8" s="90"/>
      <c r="L8" s="90"/>
      <c r="M8" s="90"/>
      <c r="N8" s="90"/>
      <c r="O8" s="90"/>
    </row>
    <row r="9" spans="1:15" ht="40.5" customHeight="1" x14ac:dyDescent="0.4">
      <c r="A9" s="90" t="s">
        <v>125</v>
      </c>
      <c r="B9" s="90"/>
      <c r="C9" s="90"/>
      <c r="D9" s="90"/>
      <c r="E9" s="90"/>
      <c r="F9" s="90"/>
      <c r="G9" s="90"/>
      <c r="H9" s="90"/>
      <c r="I9" s="90"/>
      <c r="J9" s="90"/>
      <c r="K9" s="90"/>
      <c r="L9" s="90"/>
      <c r="M9" s="90"/>
      <c r="N9" s="90"/>
      <c r="O9" s="90"/>
    </row>
    <row r="10" spans="1:15" x14ac:dyDescent="0.4">
      <c r="A10" s="90" t="s">
        <v>126</v>
      </c>
      <c r="B10" s="90"/>
      <c r="C10" s="90"/>
      <c r="D10" s="90"/>
      <c r="E10" s="90"/>
      <c r="F10" s="90"/>
      <c r="G10" s="90"/>
      <c r="H10" s="90"/>
      <c r="I10" s="90"/>
      <c r="J10" s="90"/>
      <c r="K10" s="90"/>
      <c r="L10" s="90"/>
      <c r="M10" s="90"/>
      <c r="N10" s="90"/>
      <c r="O10" s="90"/>
    </row>
    <row r="11" spans="1:15" x14ac:dyDescent="0.4">
      <c r="A11" s="90" t="s">
        <v>127</v>
      </c>
      <c r="B11" s="90"/>
      <c r="C11" s="90"/>
      <c r="D11" s="90"/>
      <c r="E11" s="90"/>
      <c r="F11" s="90"/>
      <c r="G11" s="90"/>
      <c r="H11" s="90"/>
      <c r="I11" s="90"/>
      <c r="J11" s="90"/>
      <c r="K11" s="90"/>
      <c r="L11" s="90"/>
      <c r="M11" s="90"/>
      <c r="N11" s="90"/>
      <c r="O11" s="90"/>
    </row>
    <row r="12" spans="1:15" x14ac:dyDescent="0.4">
      <c r="A12" s="90" t="s">
        <v>128</v>
      </c>
      <c r="B12" s="90"/>
      <c r="C12" s="90"/>
      <c r="D12" s="90"/>
      <c r="E12" s="90"/>
      <c r="F12" s="90"/>
      <c r="G12" s="90"/>
      <c r="H12" s="90"/>
      <c r="I12" s="90"/>
      <c r="J12" s="90"/>
      <c r="K12" s="90"/>
      <c r="L12" s="90"/>
      <c r="M12" s="90"/>
      <c r="N12" s="90"/>
      <c r="O12" s="90"/>
    </row>
    <row r="13" spans="1:15" x14ac:dyDescent="0.4">
      <c r="A13" s="90" t="s">
        <v>129</v>
      </c>
      <c r="B13" s="90"/>
      <c r="C13" s="90"/>
      <c r="D13" s="90"/>
      <c r="E13" s="90"/>
      <c r="F13" s="90"/>
      <c r="G13" s="90"/>
      <c r="H13" s="90"/>
      <c r="I13" s="90"/>
      <c r="J13" s="90"/>
      <c r="K13" s="90"/>
      <c r="L13" s="90"/>
      <c r="M13" s="90"/>
      <c r="N13" s="90"/>
      <c r="O13" s="90"/>
    </row>
    <row r="14" spans="1:15" ht="37.5" customHeight="1" x14ac:dyDescent="0.4">
      <c r="A14" s="90" t="s">
        <v>130</v>
      </c>
      <c r="B14" s="90"/>
      <c r="C14" s="90"/>
      <c r="D14" s="90"/>
      <c r="E14" s="90"/>
      <c r="F14" s="90"/>
      <c r="G14" s="90"/>
      <c r="H14" s="90"/>
      <c r="I14" s="90"/>
      <c r="J14" s="90"/>
      <c r="K14" s="90"/>
      <c r="L14" s="90"/>
      <c r="M14" s="90"/>
      <c r="N14" s="90"/>
      <c r="O14" s="90"/>
    </row>
    <row r="15" spans="1:15" x14ac:dyDescent="0.4">
      <c r="A15" s="89" t="s">
        <v>131</v>
      </c>
      <c r="B15" s="89"/>
      <c r="C15" s="89"/>
      <c r="D15" s="89"/>
      <c r="E15" s="89"/>
      <c r="F15" s="89"/>
      <c r="G15" s="89"/>
      <c r="H15" s="89"/>
      <c r="I15" s="89"/>
      <c r="J15" s="89"/>
      <c r="K15" s="89"/>
      <c r="L15" s="89"/>
      <c r="M15" s="89"/>
      <c r="N15" s="89"/>
      <c r="O15" s="89"/>
    </row>
    <row r="16" spans="1:15" x14ac:dyDescent="0.4">
      <c r="A16" s="89" t="s">
        <v>132</v>
      </c>
      <c r="B16" s="89"/>
      <c r="C16" s="89"/>
      <c r="D16" s="89"/>
      <c r="E16" s="89"/>
      <c r="F16" s="89"/>
      <c r="G16" s="89"/>
      <c r="H16" s="89"/>
      <c r="I16" s="89"/>
      <c r="J16" s="89"/>
      <c r="K16" s="89"/>
      <c r="L16" s="89"/>
      <c r="M16" s="89"/>
      <c r="N16" s="89"/>
      <c r="O16" s="89"/>
    </row>
    <row r="17" spans="1:15" x14ac:dyDescent="0.4">
      <c r="A17" s="89" t="s">
        <v>133</v>
      </c>
      <c r="B17" s="89"/>
      <c r="C17" s="89"/>
      <c r="D17" s="89"/>
      <c r="E17" s="89"/>
      <c r="F17" s="89"/>
      <c r="G17" s="89"/>
      <c r="H17" s="89"/>
      <c r="I17" s="89"/>
      <c r="J17" s="89"/>
      <c r="K17" s="89"/>
      <c r="L17" s="89"/>
      <c r="M17" s="89"/>
      <c r="N17" s="89"/>
      <c r="O17" s="89"/>
    </row>
    <row r="18" spans="1:15" x14ac:dyDescent="0.4">
      <c r="A18" s="89" t="s">
        <v>134</v>
      </c>
      <c r="B18" s="89"/>
      <c r="C18" s="89"/>
      <c r="D18" s="89"/>
      <c r="E18" s="89"/>
      <c r="F18" s="89"/>
      <c r="G18" s="89"/>
      <c r="H18" s="89"/>
      <c r="I18" s="89"/>
      <c r="J18" s="89"/>
      <c r="K18" s="89"/>
      <c r="L18" s="89"/>
      <c r="M18" s="89"/>
      <c r="N18" s="89"/>
      <c r="O18" s="89"/>
    </row>
    <row r="19" spans="1:15" x14ac:dyDescent="0.4">
      <c r="A19" s="89" t="s">
        <v>135</v>
      </c>
      <c r="B19" s="89"/>
      <c r="C19" s="89"/>
      <c r="D19" s="89"/>
      <c r="E19" s="89"/>
      <c r="F19" s="89"/>
      <c r="G19" s="89"/>
      <c r="H19" s="89"/>
      <c r="I19" s="89"/>
      <c r="J19" s="89"/>
      <c r="K19" s="89"/>
      <c r="L19" s="89"/>
      <c r="M19" s="89"/>
      <c r="N19" s="89"/>
      <c r="O19" s="89"/>
    </row>
    <row r="20" spans="1:15" x14ac:dyDescent="0.4">
      <c r="A20" s="90" t="s">
        <v>136</v>
      </c>
      <c r="B20" s="90"/>
      <c r="C20" s="90"/>
      <c r="D20" s="90"/>
      <c r="E20" s="90"/>
      <c r="F20" s="90"/>
      <c r="G20" s="90"/>
      <c r="H20" s="90"/>
      <c r="I20" s="90"/>
      <c r="J20" s="90"/>
      <c r="K20" s="90"/>
      <c r="L20" s="90"/>
      <c r="M20" s="90"/>
      <c r="N20" s="90"/>
      <c r="O20" s="90"/>
    </row>
    <row r="21" spans="1:15" ht="39" customHeight="1" x14ac:dyDescent="0.4">
      <c r="A21" s="90" t="s">
        <v>137</v>
      </c>
      <c r="B21" s="90"/>
      <c r="C21" s="90"/>
      <c r="D21" s="90"/>
      <c r="E21" s="90"/>
      <c r="F21" s="90"/>
      <c r="G21" s="90"/>
      <c r="H21" s="90"/>
      <c r="I21" s="90"/>
      <c r="J21" s="90"/>
      <c r="K21" s="90"/>
      <c r="L21" s="90"/>
      <c r="M21" s="90"/>
      <c r="N21" s="90"/>
      <c r="O21" s="90"/>
    </row>
    <row r="22" spans="1:15" x14ac:dyDescent="0.4">
      <c r="A22" s="89" t="s">
        <v>138</v>
      </c>
      <c r="B22" s="89"/>
      <c r="C22" s="89"/>
      <c r="D22" s="89"/>
      <c r="E22" s="89"/>
      <c r="F22" s="89"/>
      <c r="G22" s="89"/>
      <c r="H22" s="89"/>
      <c r="I22" s="89"/>
      <c r="J22" s="89"/>
      <c r="K22" s="89"/>
      <c r="L22" s="89"/>
      <c r="M22" s="89"/>
      <c r="N22" s="89"/>
      <c r="O22" s="89"/>
    </row>
    <row r="23" spans="1:15" x14ac:dyDescent="0.4">
      <c r="A23" s="89" t="s">
        <v>139</v>
      </c>
      <c r="B23" s="89"/>
      <c r="C23" s="89"/>
      <c r="D23" s="89"/>
      <c r="E23" s="89"/>
      <c r="F23" s="89"/>
      <c r="G23" s="89"/>
      <c r="H23" s="89"/>
      <c r="I23" s="89"/>
      <c r="J23" s="89"/>
      <c r="K23" s="89"/>
      <c r="L23" s="89"/>
      <c r="M23" s="89"/>
      <c r="N23" s="89"/>
      <c r="O23" s="89"/>
    </row>
    <row r="24" spans="1:15" x14ac:dyDescent="0.4">
      <c r="A24" s="89" t="s">
        <v>140</v>
      </c>
      <c r="B24" s="89"/>
      <c r="C24" s="89"/>
      <c r="D24" s="89"/>
      <c r="E24" s="89"/>
      <c r="F24" s="89"/>
      <c r="G24" s="89"/>
      <c r="H24" s="89"/>
      <c r="I24" s="89"/>
      <c r="J24" s="89"/>
      <c r="K24" s="89"/>
      <c r="L24" s="89"/>
      <c r="M24" s="89"/>
      <c r="N24" s="89"/>
      <c r="O24" s="89"/>
    </row>
    <row r="25" spans="1:15" x14ac:dyDescent="0.4">
      <c r="A25" s="89" t="s">
        <v>141</v>
      </c>
      <c r="B25" s="89"/>
      <c r="C25" s="89"/>
      <c r="D25" s="89"/>
      <c r="E25" s="89"/>
      <c r="F25" s="89"/>
      <c r="G25" s="89"/>
      <c r="H25" s="89"/>
      <c r="I25" s="89"/>
      <c r="J25" s="89"/>
      <c r="K25" s="89"/>
      <c r="L25" s="89"/>
      <c r="M25" s="89"/>
      <c r="N25" s="89"/>
      <c r="O25" s="89"/>
    </row>
    <row r="26" spans="1:15" x14ac:dyDescent="0.4">
      <c r="A26" s="89" t="s">
        <v>142</v>
      </c>
      <c r="B26" s="89"/>
      <c r="C26" s="89"/>
      <c r="D26" s="89"/>
      <c r="E26" s="89"/>
      <c r="F26" s="89"/>
      <c r="G26" s="89"/>
      <c r="H26" s="89"/>
      <c r="I26" s="89"/>
      <c r="J26" s="89"/>
      <c r="K26" s="89"/>
      <c r="L26" s="89"/>
      <c r="M26" s="89"/>
      <c r="N26" s="89"/>
      <c r="O26" s="89"/>
    </row>
    <row r="27" spans="1:15" x14ac:dyDescent="0.4">
      <c r="A27" s="90" t="s">
        <v>143</v>
      </c>
      <c r="B27" s="90"/>
      <c r="C27" s="90"/>
      <c r="D27" s="90"/>
      <c r="E27" s="90"/>
      <c r="F27" s="90"/>
      <c r="G27" s="90"/>
      <c r="H27" s="90"/>
      <c r="I27" s="90"/>
      <c r="J27" s="90"/>
      <c r="K27" s="90"/>
      <c r="L27" s="90"/>
      <c r="M27" s="90"/>
      <c r="N27" s="90"/>
      <c r="O27" s="90"/>
    </row>
    <row r="28" spans="1:15" x14ac:dyDescent="0.4">
      <c r="A28" s="90" t="s">
        <v>144</v>
      </c>
      <c r="B28" s="90"/>
      <c r="C28" s="90"/>
      <c r="D28" s="90"/>
      <c r="E28" s="90"/>
      <c r="F28" s="90"/>
      <c r="G28" s="90"/>
      <c r="H28" s="90"/>
      <c r="I28" s="90"/>
      <c r="J28" s="90"/>
      <c r="K28" s="90"/>
      <c r="L28" s="90"/>
      <c r="M28" s="90"/>
      <c r="N28" s="90"/>
      <c r="O28" s="90"/>
    </row>
    <row r="29" spans="1:15" ht="40.5" customHeight="1" x14ac:dyDescent="0.4">
      <c r="A29" s="90" t="s">
        <v>145</v>
      </c>
      <c r="B29" s="90"/>
      <c r="C29" s="90"/>
      <c r="D29" s="90"/>
      <c r="E29" s="90"/>
      <c r="F29" s="90"/>
      <c r="G29" s="90"/>
      <c r="H29" s="90"/>
      <c r="I29" s="90"/>
      <c r="J29" s="90"/>
      <c r="K29" s="90"/>
      <c r="L29" s="90"/>
      <c r="M29" s="90"/>
      <c r="N29" s="90"/>
      <c r="O29" s="90"/>
    </row>
    <row r="30" spans="1:15" x14ac:dyDescent="0.4">
      <c r="A30" s="90" t="s">
        <v>148</v>
      </c>
      <c r="B30" s="90"/>
      <c r="C30" s="90"/>
      <c r="D30" s="90"/>
      <c r="E30" s="90"/>
      <c r="F30" s="90"/>
      <c r="G30" s="90"/>
      <c r="H30" s="90"/>
      <c r="I30" s="90"/>
      <c r="J30" s="90"/>
      <c r="K30" s="90"/>
      <c r="L30" s="90"/>
      <c r="M30" s="90"/>
      <c r="N30" s="90"/>
      <c r="O30" s="90"/>
    </row>
    <row r="31" spans="1:15" ht="27" customHeight="1" x14ac:dyDescent="0.4">
      <c r="A31" s="90" t="s">
        <v>147</v>
      </c>
      <c r="B31" s="90"/>
      <c r="C31" s="90"/>
      <c r="D31" s="90"/>
      <c r="E31" s="90"/>
      <c r="F31" s="90"/>
      <c r="G31" s="90"/>
      <c r="H31" s="90"/>
      <c r="I31" s="90"/>
      <c r="J31" s="90"/>
      <c r="K31" s="90"/>
      <c r="L31" s="90"/>
      <c r="M31" s="90"/>
      <c r="N31" s="90"/>
      <c r="O31" s="90"/>
    </row>
    <row r="32" spans="1:15" x14ac:dyDescent="0.4">
      <c r="A32" s="90" t="s">
        <v>149</v>
      </c>
      <c r="B32" s="90"/>
      <c r="C32" s="90"/>
      <c r="D32" s="90"/>
      <c r="E32" s="90"/>
      <c r="F32" s="90"/>
      <c r="G32" s="90"/>
      <c r="H32" s="90"/>
      <c r="I32" s="90"/>
      <c r="J32" s="90"/>
      <c r="K32" s="90"/>
      <c r="L32" s="90"/>
      <c r="M32" s="90"/>
      <c r="N32" s="90"/>
      <c r="O32" s="90"/>
    </row>
    <row r="33" spans="1:15" ht="29.25" customHeight="1" x14ac:dyDescent="0.4">
      <c r="A33" s="90" t="s">
        <v>150</v>
      </c>
      <c r="B33" s="90"/>
      <c r="C33" s="90"/>
      <c r="D33" s="90"/>
      <c r="E33" s="90"/>
      <c r="F33" s="90"/>
      <c r="G33" s="90"/>
      <c r="H33" s="90"/>
      <c r="I33" s="90"/>
      <c r="J33" s="90"/>
      <c r="K33" s="90"/>
      <c r="L33" s="90"/>
      <c r="M33" s="90"/>
      <c r="N33" s="90"/>
      <c r="O33" s="90"/>
    </row>
    <row r="34" spans="1:15" x14ac:dyDescent="0.4">
      <c r="A34" s="90" t="s">
        <v>403</v>
      </c>
      <c r="B34" s="90"/>
      <c r="C34" s="90"/>
      <c r="D34" s="90"/>
      <c r="E34" s="90"/>
      <c r="F34" s="90"/>
      <c r="G34" s="90"/>
      <c r="H34" s="90"/>
      <c r="I34" s="90"/>
      <c r="J34" s="90"/>
      <c r="K34" s="90"/>
      <c r="L34" s="90"/>
      <c r="M34" s="90"/>
      <c r="N34" s="90"/>
      <c r="O34" s="90"/>
    </row>
    <row r="35" spans="1:15" x14ac:dyDescent="0.4">
      <c r="A35" s="90" t="s">
        <v>406</v>
      </c>
      <c r="B35" s="90"/>
      <c r="C35" s="90"/>
      <c r="D35" s="90"/>
      <c r="E35" s="90"/>
      <c r="F35" s="90"/>
      <c r="G35" s="90"/>
      <c r="H35" s="90"/>
      <c r="I35" s="90"/>
      <c r="J35" s="90"/>
      <c r="K35" s="90"/>
      <c r="L35" s="90"/>
      <c r="M35" s="90"/>
      <c r="N35" s="90"/>
      <c r="O35" s="90"/>
    </row>
    <row r="36" spans="1:15" ht="29.25" customHeight="1" x14ac:dyDescent="0.4">
      <c r="A36" s="90" t="s">
        <v>404</v>
      </c>
      <c r="B36" s="90"/>
      <c r="C36" s="90"/>
      <c r="D36" s="90"/>
      <c r="E36" s="90"/>
      <c r="F36" s="90"/>
      <c r="G36" s="90"/>
      <c r="H36" s="90"/>
      <c r="I36" s="90"/>
      <c r="J36" s="90"/>
      <c r="K36" s="90"/>
      <c r="L36" s="90"/>
      <c r="M36" s="90"/>
      <c r="N36" s="90"/>
      <c r="O36" s="90"/>
    </row>
    <row r="37" spans="1:15" x14ac:dyDescent="0.4">
      <c r="A37" s="90" t="s">
        <v>408</v>
      </c>
      <c r="B37" s="90"/>
      <c r="C37" s="90"/>
      <c r="D37" s="90"/>
      <c r="E37" s="90"/>
      <c r="F37" s="90"/>
      <c r="G37" s="90"/>
      <c r="H37" s="90"/>
      <c r="I37" s="90"/>
      <c r="J37" s="90"/>
      <c r="K37" s="90"/>
      <c r="L37" s="90"/>
      <c r="M37" s="90"/>
      <c r="N37" s="90"/>
      <c r="O37" s="90"/>
    </row>
    <row r="38" spans="1:15" x14ac:dyDescent="0.4">
      <c r="A38" s="90" t="s">
        <v>409</v>
      </c>
      <c r="B38" s="90"/>
      <c r="C38" s="90"/>
      <c r="D38" s="90"/>
      <c r="E38" s="90"/>
      <c r="F38" s="90"/>
      <c r="G38" s="90"/>
      <c r="H38" s="90"/>
      <c r="I38" s="90"/>
      <c r="J38" s="90"/>
      <c r="K38" s="90"/>
      <c r="L38" s="90"/>
      <c r="M38" s="90"/>
      <c r="N38" s="90"/>
      <c r="O38" s="90"/>
    </row>
    <row r="39" spans="1:15" ht="29.25" customHeight="1" x14ac:dyDescent="0.4">
      <c r="A39" s="90" t="s">
        <v>151</v>
      </c>
      <c r="B39" s="90"/>
      <c r="C39" s="90"/>
      <c r="D39" s="90"/>
      <c r="E39" s="90"/>
      <c r="F39" s="90"/>
      <c r="G39" s="90"/>
      <c r="H39" s="90"/>
      <c r="I39" s="90"/>
      <c r="J39" s="90"/>
      <c r="K39" s="90"/>
      <c r="L39" s="90"/>
      <c r="M39" s="90"/>
      <c r="N39" s="90"/>
      <c r="O39" s="90"/>
    </row>
  </sheetData>
  <mergeCells count="39">
    <mergeCell ref="A6:O6"/>
    <mergeCell ref="A1:O1"/>
    <mergeCell ref="A2:O2"/>
    <mergeCell ref="A3:O3"/>
    <mergeCell ref="A4:O4"/>
    <mergeCell ref="A5:O5"/>
    <mergeCell ref="A18:O18"/>
    <mergeCell ref="A7:O7"/>
    <mergeCell ref="A8:O8"/>
    <mergeCell ref="A9:O9"/>
    <mergeCell ref="A10:O10"/>
    <mergeCell ref="A11:O11"/>
    <mergeCell ref="A12:O12"/>
    <mergeCell ref="A13:O13"/>
    <mergeCell ref="A14:O14"/>
    <mergeCell ref="A15:O15"/>
    <mergeCell ref="A16:O16"/>
    <mergeCell ref="A17:O17"/>
    <mergeCell ref="A30:O30"/>
    <mergeCell ref="A19:O19"/>
    <mergeCell ref="A20:O20"/>
    <mergeCell ref="A21:O21"/>
    <mergeCell ref="A22:O22"/>
    <mergeCell ref="A23:O23"/>
    <mergeCell ref="A24:O24"/>
    <mergeCell ref="A25:O25"/>
    <mergeCell ref="A26:O26"/>
    <mergeCell ref="A27:O27"/>
    <mergeCell ref="A28:O28"/>
    <mergeCell ref="A29:O29"/>
    <mergeCell ref="A31:O31"/>
    <mergeCell ref="A32:O32"/>
    <mergeCell ref="A33:O33"/>
    <mergeCell ref="A38:O38"/>
    <mergeCell ref="A39:O39"/>
    <mergeCell ref="A34:O34"/>
    <mergeCell ref="A35:O35"/>
    <mergeCell ref="A36:O36"/>
    <mergeCell ref="A37:O37"/>
  </mergeCells>
  <phoneticPr fontId="5"/>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3"/>
  <sheetViews>
    <sheetView showGridLines="0" showRowColHeaders="0" tabSelected="1" zoomScaleNormal="100" workbookViewId="0">
      <selection activeCell="B16" sqref="B16"/>
    </sheetView>
  </sheetViews>
  <sheetFormatPr defaultRowHeight="18.75" x14ac:dyDescent="0.4"/>
  <cols>
    <col min="1" max="1" width="3.5" customWidth="1"/>
    <col min="2" max="2" width="12.125" customWidth="1"/>
    <col min="3" max="4" width="3.5" customWidth="1"/>
    <col min="5" max="5" width="10.625" customWidth="1"/>
    <col min="6" max="6" width="3.5" customWidth="1"/>
    <col min="7" max="7" width="10.25" customWidth="1"/>
    <col min="8" max="8" width="3.5" customWidth="1"/>
    <col min="9" max="9" width="10.375" customWidth="1"/>
    <col min="10" max="10" width="3.5" customWidth="1"/>
    <col min="11" max="11" width="2.625" customWidth="1"/>
    <col min="12" max="12" width="8.25" customWidth="1"/>
    <col min="13" max="13" width="3.375" customWidth="1"/>
  </cols>
  <sheetData>
    <row r="1" spans="1:13" x14ac:dyDescent="0.4">
      <c r="A1" s="18"/>
      <c r="I1" s="106" t="s">
        <v>304</v>
      </c>
      <c r="J1" s="106"/>
      <c r="K1" s="106"/>
      <c r="L1" s="106"/>
      <c r="M1" s="106"/>
    </row>
    <row r="2" spans="1:13" x14ac:dyDescent="0.4">
      <c r="A2" s="17"/>
      <c r="I2" s="106" t="s">
        <v>157</v>
      </c>
      <c r="J2" s="106"/>
      <c r="K2" s="106"/>
      <c r="L2" s="106"/>
      <c r="M2" s="106"/>
    </row>
    <row r="3" spans="1:13" x14ac:dyDescent="0.4">
      <c r="A3" s="87" t="s">
        <v>303</v>
      </c>
      <c r="B3" s="87"/>
      <c r="C3" s="87"/>
      <c r="D3" s="87"/>
      <c r="E3" s="87"/>
      <c r="F3" s="87"/>
      <c r="G3" s="87"/>
      <c r="H3" s="87"/>
      <c r="I3" s="87"/>
      <c r="J3" s="87"/>
      <c r="K3" s="87"/>
      <c r="L3" s="87"/>
      <c r="M3" s="87"/>
    </row>
    <row r="4" spans="1:13" x14ac:dyDescent="0.4">
      <c r="A4" s="88" t="s">
        <v>206</v>
      </c>
      <c r="B4" s="88"/>
      <c r="C4" s="88"/>
      <c r="D4" s="88"/>
      <c r="E4" s="88"/>
      <c r="F4" s="88"/>
      <c r="G4" s="88"/>
      <c r="H4" s="88"/>
      <c r="I4" s="88"/>
      <c r="J4" s="88"/>
      <c r="K4" s="88"/>
      <c r="L4" s="88"/>
      <c r="M4" s="88"/>
    </row>
    <row r="5" spans="1:13" x14ac:dyDescent="0.4">
      <c r="A5" s="88"/>
      <c r="B5" s="88"/>
      <c r="C5" s="88"/>
      <c r="D5" s="88"/>
      <c r="E5" s="88"/>
      <c r="F5" s="88"/>
      <c r="G5" s="88"/>
      <c r="H5" s="88"/>
      <c r="I5" s="88"/>
      <c r="J5" s="88"/>
      <c r="K5" s="88"/>
      <c r="L5" s="88"/>
      <c r="M5" s="88"/>
    </row>
    <row r="6" spans="1:13" x14ac:dyDescent="0.4">
      <c r="A6" s="83" t="s">
        <v>80</v>
      </c>
      <c r="B6" s="83"/>
      <c r="C6" s="83"/>
      <c r="D6" s="83"/>
      <c r="E6" s="83"/>
      <c r="F6" s="83"/>
      <c r="G6" s="83"/>
      <c r="H6" s="83"/>
      <c r="I6" s="83"/>
      <c r="J6" s="83"/>
      <c r="K6" s="83"/>
      <c r="L6" s="83"/>
      <c r="M6" s="83"/>
    </row>
    <row r="7" spans="1:13" x14ac:dyDescent="0.4">
      <c r="A7" s="83" t="s">
        <v>159</v>
      </c>
      <c r="B7" s="83"/>
      <c r="C7" s="83"/>
      <c r="D7" s="83"/>
      <c r="E7" s="83"/>
      <c r="F7" s="83"/>
      <c r="G7" s="83"/>
      <c r="H7" s="83"/>
      <c r="I7" s="83"/>
      <c r="J7" s="83"/>
      <c r="K7" s="83"/>
      <c r="L7" s="83"/>
      <c r="M7" s="83"/>
    </row>
    <row r="8" spans="1:13" x14ac:dyDescent="0.4">
      <c r="A8" s="110" t="s">
        <v>161</v>
      </c>
      <c r="B8" s="110"/>
      <c r="C8" s="110"/>
      <c r="D8" s="110"/>
      <c r="E8" s="110"/>
      <c r="F8" s="110"/>
      <c r="G8" s="110"/>
      <c r="H8" s="110"/>
      <c r="I8" s="110"/>
      <c r="J8" s="110"/>
      <c r="K8" s="110"/>
      <c r="L8" s="110"/>
      <c r="M8" s="110"/>
    </row>
    <row r="9" spans="1:13" x14ac:dyDescent="0.4">
      <c r="A9" s="19"/>
      <c r="B9" s="19"/>
      <c r="C9" s="19"/>
      <c r="D9" s="19"/>
      <c r="E9" s="19"/>
      <c r="F9" s="19"/>
      <c r="G9" s="19"/>
      <c r="H9" s="19"/>
      <c r="I9" s="19"/>
      <c r="J9" s="19"/>
      <c r="K9" s="19"/>
      <c r="L9" s="19"/>
      <c r="M9" s="19"/>
    </row>
    <row r="10" spans="1:13" ht="18.75" customHeight="1" x14ac:dyDescent="0.4">
      <c r="A10" s="95" t="s">
        <v>162</v>
      </c>
      <c r="B10" s="95"/>
      <c r="C10" s="111" t="s">
        <v>163</v>
      </c>
      <c r="D10" s="107" t="s">
        <v>164</v>
      </c>
      <c r="E10" s="108"/>
      <c r="F10" s="108"/>
      <c r="G10" s="108"/>
      <c r="H10" s="108"/>
      <c r="I10" s="108"/>
      <c r="J10" s="108"/>
      <c r="K10" s="108"/>
      <c r="L10" s="109"/>
      <c r="M10" s="112" t="s">
        <v>164</v>
      </c>
    </row>
    <row r="11" spans="1:13" ht="39" customHeight="1" x14ac:dyDescent="0.4">
      <c r="A11" s="95"/>
      <c r="B11" s="95"/>
      <c r="C11" s="111"/>
      <c r="D11" s="99" t="s">
        <v>207</v>
      </c>
      <c r="E11" s="100"/>
      <c r="F11" s="99" t="s">
        <v>208</v>
      </c>
      <c r="G11" s="100"/>
      <c r="H11" s="99" t="s">
        <v>209</v>
      </c>
      <c r="I11" s="100"/>
      <c r="J11" s="92" t="s">
        <v>210</v>
      </c>
      <c r="K11" s="93"/>
      <c r="L11" s="94"/>
      <c r="M11" s="113"/>
    </row>
    <row r="12" spans="1:13" ht="42.75" customHeight="1" x14ac:dyDescent="0.4">
      <c r="A12" s="23" t="s">
        <v>166</v>
      </c>
      <c r="B12" s="20" t="s">
        <v>305</v>
      </c>
      <c r="C12" s="23">
        <v>2</v>
      </c>
      <c r="D12" s="136"/>
      <c r="E12" s="137"/>
      <c r="F12" s="24"/>
      <c r="G12" s="33" t="s">
        <v>286</v>
      </c>
      <c r="H12" s="24"/>
      <c r="I12" s="21" t="s">
        <v>184</v>
      </c>
      <c r="J12" s="24"/>
      <c r="K12" s="138" t="s">
        <v>287</v>
      </c>
      <c r="L12" s="139"/>
      <c r="M12" s="22" t="str">
        <f>IF(F12="○",6,IF(H12="○",10,IF(J12="○",16,"")))</f>
        <v/>
      </c>
    </row>
    <row r="13" spans="1:13" ht="44.25" customHeight="1" x14ac:dyDescent="0.4">
      <c r="A13" s="23" t="s">
        <v>167</v>
      </c>
      <c r="B13" s="20" t="s">
        <v>176</v>
      </c>
      <c r="C13" s="23">
        <v>2</v>
      </c>
      <c r="D13" s="24"/>
      <c r="E13" s="20" t="s">
        <v>185</v>
      </c>
      <c r="F13" s="24"/>
      <c r="G13" s="20" t="s">
        <v>186</v>
      </c>
      <c r="H13" s="24"/>
      <c r="I13" s="20" t="s">
        <v>306</v>
      </c>
      <c r="J13" s="24"/>
      <c r="K13" s="101" t="s">
        <v>307</v>
      </c>
      <c r="L13" s="102"/>
      <c r="M13" s="22" t="str">
        <f>IF(D13="○",2,IF(F13="○",6,IF(H13="○",10,IF(J13="○",16,""))))</f>
        <v/>
      </c>
    </row>
    <row r="14" spans="1:13" ht="42.75" customHeight="1" x14ac:dyDescent="0.4">
      <c r="A14" s="23" t="s">
        <v>168</v>
      </c>
      <c r="B14" s="20" t="s">
        <v>177</v>
      </c>
      <c r="C14" s="23">
        <v>2</v>
      </c>
      <c r="D14" s="24"/>
      <c r="E14" s="20" t="s">
        <v>189</v>
      </c>
      <c r="F14" s="24"/>
      <c r="G14" s="20" t="s">
        <v>190</v>
      </c>
      <c r="H14" s="24"/>
      <c r="I14" s="20" t="s">
        <v>308</v>
      </c>
      <c r="J14" s="34"/>
      <c r="K14" s="93" t="s">
        <v>309</v>
      </c>
      <c r="L14" s="94"/>
      <c r="M14" s="22" t="str">
        <f>IF(D14="○",2,IF(F14="○",6,IF(H14="○",10,IF(J14="○",16,""))))</f>
        <v/>
      </c>
    </row>
    <row r="15" spans="1:13" ht="42" customHeight="1" x14ac:dyDescent="0.4">
      <c r="A15" s="23" t="s">
        <v>169</v>
      </c>
      <c r="B15" s="20" t="s">
        <v>310</v>
      </c>
      <c r="C15" s="23">
        <v>3</v>
      </c>
      <c r="D15" s="136"/>
      <c r="E15" s="137"/>
      <c r="F15" s="136"/>
      <c r="G15" s="137"/>
      <c r="H15" s="24"/>
      <c r="I15" s="20" t="s">
        <v>311</v>
      </c>
      <c r="J15" s="24"/>
      <c r="K15" s="101" t="s">
        <v>312</v>
      </c>
      <c r="L15" s="102"/>
      <c r="M15" s="22" t="str">
        <f>IF(H15="○",15,IF(J15="○",24,""))</f>
        <v/>
      </c>
    </row>
    <row r="16" spans="1:13" ht="43.5" customHeight="1" x14ac:dyDescent="0.4">
      <c r="A16" s="23" t="s">
        <v>170</v>
      </c>
      <c r="B16" s="20" t="s">
        <v>413</v>
      </c>
      <c r="C16" s="23">
        <v>4</v>
      </c>
      <c r="D16" s="136"/>
      <c r="E16" s="137"/>
      <c r="F16" s="92"/>
      <c r="G16" s="94"/>
      <c r="H16" s="24"/>
      <c r="I16" s="20" t="s">
        <v>196</v>
      </c>
      <c r="J16" s="92"/>
      <c r="K16" s="93"/>
      <c r="L16" s="94"/>
      <c r="M16" s="22" t="str">
        <f>IF(H16="○",20,"")</f>
        <v/>
      </c>
    </row>
    <row r="17" spans="1:13" ht="50.25" customHeight="1" x14ac:dyDescent="0.4">
      <c r="A17" s="23" t="s">
        <v>171</v>
      </c>
      <c r="B17" s="20" t="s">
        <v>179</v>
      </c>
      <c r="C17" s="23">
        <v>2</v>
      </c>
      <c r="D17" s="136"/>
      <c r="E17" s="137"/>
      <c r="F17" s="24"/>
      <c r="G17" s="20" t="s">
        <v>313</v>
      </c>
      <c r="H17" s="24"/>
      <c r="I17" s="20" t="s">
        <v>314</v>
      </c>
      <c r="J17" s="58"/>
      <c r="K17" s="61" t="s">
        <v>156</v>
      </c>
      <c r="L17" s="25" t="s">
        <v>315</v>
      </c>
      <c r="M17" s="22" t="str">
        <f>IF(F17="○",6,IF(H17="○",10,IF(AND(J17&gt;=13,J17&lt;18),15,IF(AND(J17&gt;=18,J17&lt;23),20,IF(AND(J17&gt;=23,J17&lt;28),25,"")))))</f>
        <v/>
      </c>
    </row>
    <row r="18" spans="1:13" ht="44.25" customHeight="1" x14ac:dyDescent="0.4">
      <c r="A18" s="23" t="s">
        <v>172</v>
      </c>
      <c r="B18" s="20" t="s">
        <v>180</v>
      </c>
      <c r="C18" s="23">
        <v>1</v>
      </c>
      <c r="D18" s="24"/>
      <c r="E18" s="20" t="s">
        <v>200</v>
      </c>
      <c r="F18" s="24"/>
      <c r="G18" s="20" t="s">
        <v>201</v>
      </c>
      <c r="H18" s="24"/>
      <c r="I18" s="20" t="s">
        <v>202</v>
      </c>
      <c r="J18" s="92"/>
      <c r="K18" s="93"/>
      <c r="L18" s="94"/>
      <c r="M18" s="22" t="str">
        <f>IF(D18="○",1,IF(F18="○",3,IF(H18="○",5,"")))</f>
        <v/>
      </c>
    </row>
    <row r="19" spans="1:13" ht="45.75" customHeight="1" x14ac:dyDescent="0.4">
      <c r="A19" s="23" t="s">
        <v>173</v>
      </c>
      <c r="B19" s="20" t="s">
        <v>181</v>
      </c>
      <c r="C19" s="23">
        <v>1</v>
      </c>
      <c r="D19" s="24"/>
      <c r="E19" s="20" t="s">
        <v>195</v>
      </c>
      <c r="F19" s="92"/>
      <c r="G19" s="94"/>
      <c r="H19" s="24"/>
      <c r="I19" s="20" t="s">
        <v>196</v>
      </c>
      <c r="J19" s="92"/>
      <c r="K19" s="93"/>
      <c r="L19" s="94"/>
      <c r="M19" s="22" t="str">
        <f>IF(D19="○",1,IF(H19="○",5,""))</f>
        <v/>
      </c>
    </row>
    <row r="20" spans="1:13" ht="45" customHeight="1" x14ac:dyDescent="0.4">
      <c r="A20" s="23" t="s">
        <v>174</v>
      </c>
      <c r="B20" s="20" t="s">
        <v>182</v>
      </c>
      <c r="C20" s="23">
        <v>1</v>
      </c>
      <c r="D20" s="24"/>
      <c r="E20" s="20" t="s">
        <v>195</v>
      </c>
      <c r="F20" s="92"/>
      <c r="G20" s="94"/>
      <c r="H20" s="24"/>
      <c r="I20" s="20" t="s">
        <v>196</v>
      </c>
      <c r="J20" s="92"/>
      <c r="K20" s="93"/>
      <c r="L20" s="94"/>
      <c r="M20" s="22" t="str">
        <f>IF(D20="○",1,IF(H20="○",5,""))</f>
        <v/>
      </c>
    </row>
    <row r="21" spans="1:13" ht="45.75" customHeight="1" x14ac:dyDescent="0.4">
      <c r="A21" s="23" t="s">
        <v>365</v>
      </c>
      <c r="B21" s="20" t="s">
        <v>366</v>
      </c>
      <c r="C21" s="23">
        <v>15</v>
      </c>
      <c r="D21" s="24"/>
      <c r="E21" s="20" t="s">
        <v>367</v>
      </c>
      <c r="F21" s="92"/>
      <c r="G21" s="93"/>
      <c r="H21" s="93"/>
      <c r="I21" s="93"/>
      <c r="J21" s="93"/>
      <c r="K21" s="93"/>
      <c r="L21" s="94"/>
      <c r="M21" s="35" t="str">
        <f>IF(D21="○",15,"")</f>
        <v/>
      </c>
    </row>
    <row r="22" spans="1:13" ht="43.5" customHeight="1" x14ac:dyDescent="0.4">
      <c r="A22" s="23" t="s">
        <v>368</v>
      </c>
      <c r="B22" s="20" t="s">
        <v>369</v>
      </c>
      <c r="C22" s="41">
        <v>2</v>
      </c>
      <c r="D22" s="24"/>
      <c r="E22" s="20" t="s">
        <v>370</v>
      </c>
      <c r="F22" s="24"/>
      <c r="G22" s="42" t="s">
        <v>411</v>
      </c>
      <c r="H22" s="24"/>
      <c r="I22" s="42" t="s">
        <v>371</v>
      </c>
      <c r="J22" s="92"/>
      <c r="K22" s="93"/>
      <c r="L22" s="94"/>
      <c r="M22" s="35" t="str">
        <f>IF(D22="○",2,IF(F22="○",6,IF(H22="○",10,"")))</f>
        <v/>
      </c>
    </row>
    <row r="23" spans="1:13" x14ac:dyDescent="0.4">
      <c r="A23" s="95" t="s">
        <v>187</v>
      </c>
      <c r="B23" s="95"/>
      <c r="C23" s="96" t="str">
        <f>IF(SUM(M12:M22)=0,"",SUM(M12:M22))</f>
        <v/>
      </c>
      <c r="D23" s="97"/>
      <c r="E23" s="97"/>
      <c r="F23" s="97"/>
      <c r="G23" s="97"/>
      <c r="H23" s="97"/>
      <c r="I23" s="97"/>
      <c r="J23" s="97"/>
      <c r="K23" s="97"/>
      <c r="L23" s="97"/>
      <c r="M23" s="98"/>
    </row>
  </sheetData>
  <mergeCells count="35">
    <mergeCell ref="A7:M7"/>
    <mergeCell ref="I1:M1"/>
    <mergeCell ref="I2:M2"/>
    <mergeCell ref="A3:M3"/>
    <mergeCell ref="A4:M5"/>
    <mergeCell ref="A6:M6"/>
    <mergeCell ref="A8:M8"/>
    <mergeCell ref="A10:B11"/>
    <mergeCell ref="C10:C11"/>
    <mergeCell ref="D10:L10"/>
    <mergeCell ref="M10:M11"/>
    <mergeCell ref="D11:E11"/>
    <mergeCell ref="F11:G11"/>
    <mergeCell ref="H11:I11"/>
    <mergeCell ref="J11:L11"/>
    <mergeCell ref="A23:B23"/>
    <mergeCell ref="C23:M23"/>
    <mergeCell ref="K13:L13"/>
    <mergeCell ref="K15:L15"/>
    <mergeCell ref="F16:G16"/>
    <mergeCell ref="J16:L16"/>
    <mergeCell ref="J18:L18"/>
    <mergeCell ref="F19:G19"/>
    <mergeCell ref="J19:L19"/>
    <mergeCell ref="F20:G20"/>
    <mergeCell ref="J20:L20"/>
    <mergeCell ref="D17:E17"/>
    <mergeCell ref="D16:E16"/>
    <mergeCell ref="F21:L21"/>
    <mergeCell ref="J22:L22"/>
    <mergeCell ref="D12:E12"/>
    <mergeCell ref="K12:L12"/>
    <mergeCell ref="K14:L14"/>
    <mergeCell ref="D15:E15"/>
    <mergeCell ref="F15:G15"/>
  </mergeCells>
  <phoneticPr fontId="5"/>
  <dataValidations count="1">
    <dataValidation type="list" allowBlank="1" showInputMessage="1" showErrorMessage="1" sqref="J15 F12:F14 F17:F18 D18:D22 J12:J13 D13:D14 H12:H20 F22 H22">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1"/>
  <sheetViews>
    <sheetView showGridLines="0" showRowColHeaders="0" topLeftCell="A7" zoomScaleNormal="100" workbookViewId="0">
      <selection activeCell="D11" sqref="D11:E11"/>
    </sheetView>
  </sheetViews>
  <sheetFormatPr defaultRowHeight="18.75" x14ac:dyDescent="0.4"/>
  <cols>
    <col min="1" max="1" width="3.5" customWidth="1"/>
    <col min="2" max="2" width="10.875" customWidth="1"/>
    <col min="3" max="3" width="3.5" customWidth="1"/>
    <col min="4" max="4" width="4.25" customWidth="1"/>
    <col min="5" max="5" width="10.625" customWidth="1"/>
    <col min="6" max="6" width="4.25" customWidth="1"/>
    <col min="7" max="7" width="10.25" customWidth="1"/>
    <col min="8" max="8" width="4.25" customWidth="1"/>
    <col min="9" max="9" width="10.375" customWidth="1"/>
    <col min="10" max="10" width="4.25" customWidth="1"/>
    <col min="11" max="11" width="2.625" customWidth="1"/>
    <col min="12" max="12" width="8.25" customWidth="1"/>
    <col min="13" max="13" width="3.375" customWidth="1"/>
  </cols>
  <sheetData>
    <row r="1" spans="1:13" x14ac:dyDescent="0.4">
      <c r="A1" s="18"/>
      <c r="I1" s="106" t="s">
        <v>316</v>
      </c>
      <c r="J1" s="106"/>
      <c r="K1" s="106"/>
      <c r="L1" s="106"/>
      <c r="M1" s="106"/>
    </row>
    <row r="2" spans="1:13" x14ac:dyDescent="0.4">
      <c r="A2" s="30"/>
      <c r="I2" s="106" t="s">
        <v>157</v>
      </c>
      <c r="J2" s="106"/>
      <c r="K2" s="106"/>
      <c r="L2" s="106"/>
      <c r="M2" s="106"/>
    </row>
    <row r="3" spans="1:13" ht="41.25" customHeight="1" x14ac:dyDescent="0.4">
      <c r="A3" s="140" t="s">
        <v>317</v>
      </c>
      <c r="B3" s="87"/>
      <c r="C3" s="87"/>
      <c r="D3" s="87"/>
      <c r="E3" s="87"/>
      <c r="F3" s="87"/>
      <c r="G3" s="87"/>
      <c r="H3" s="87"/>
      <c r="I3" s="87"/>
      <c r="J3" s="87"/>
      <c r="K3" s="87"/>
      <c r="L3" s="87"/>
      <c r="M3" s="87"/>
    </row>
    <row r="4" spans="1:13" x14ac:dyDescent="0.4">
      <c r="A4" s="88" t="s">
        <v>206</v>
      </c>
      <c r="B4" s="88"/>
      <c r="C4" s="88"/>
      <c r="D4" s="88"/>
      <c r="E4" s="88"/>
      <c r="F4" s="88"/>
      <c r="G4" s="88"/>
      <c r="H4" s="88"/>
      <c r="I4" s="88"/>
      <c r="J4" s="88"/>
      <c r="K4" s="88"/>
      <c r="L4" s="88"/>
      <c r="M4" s="88"/>
    </row>
    <row r="5" spans="1:13" x14ac:dyDescent="0.4">
      <c r="A5" s="88"/>
      <c r="B5" s="88"/>
      <c r="C5" s="88"/>
      <c r="D5" s="88"/>
      <c r="E5" s="88"/>
      <c r="F5" s="88"/>
      <c r="G5" s="88"/>
      <c r="H5" s="88"/>
      <c r="I5" s="88"/>
      <c r="J5" s="88"/>
      <c r="K5" s="88"/>
      <c r="L5" s="88"/>
      <c r="M5" s="88"/>
    </row>
    <row r="6" spans="1:13" x14ac:dyDescent="0.4">
      <c r="A6" s="83" t="s">
        <v>80</v>
      </c>
      <c r="B6" s="83"/>
      <c r="C6" s="83"/>
      <c r="D6" s="83"/>
      <c r="E6" s="83"/>
      <c r="F6" s="83"/>
      <c r="G6" s="83"/>
      <c r="H6" s="83"/>
      <c r="I6" s="83"/>
      <c r="J6" s="83"/>
      <c r="K6" s="83"/>
      <c r="L6" s="83"/>
      <c r="M6" s="83"/>
    </row>
    <row r="7" spans="1:13" x14ac:dyDescent="0.4">
      <c r="A7" s="83" t="s">
        <v>159</v>
      </c>
      <c r="B7" s="83"/>
      <c r="C7" s="83"/>
      <c r="D7" s="83"/>
      <c r="E7" s="83"/>
      <c r="F7" s="83"/>
      <c r="G7" s="83"/>
      <c r="H7" s="83"/>
      <c r="I7" s="83"/>
      <c r="J7" s="83"/>
      <c r="K7" s="83"/>
      <c r="L7" s="83"/>
      <c r="M7" s="83"/>
    </row>
    <row r="8" spans="1:13" x14ac:dyDescent="0.4">
      <c r="A8" s="110" t="s">
        <v>161</v>
      </c>
      <c r="B8" s="110"/>
      <c r="C8" s="110"/>
      <c r="D8" s="110"/>
      <c r="E8" s="110"/>
      <c r="F8" s="110"/>
      <c r="G8" s="110"/>
      <c r="H8" s="110"/>
      <c r="I8" s="110"/>
      <c r="J8" s="110"/>
      <c r="K8" s="110"/>
      <c r="L8" s="110"/>
      <c r="M8" s="110"/>
    </row>
    <row r="9" spans="1:13" x14ac:dyDescent="0.4">
      <c r="A9" s="19"/>
      <c r="B9" s="19"/>
      <c r="C9" s="19"/>
      <c r="D9" s="19"/>
      <c r="E9" s="19"/>
      <c r="F9" s="19"/>
      <c r="G9" s="19"/>
      <c r="H9" s="19"/>
      <c r="I9" s="19"/>
      <c r="J9" s="19"/>
      <c r="K9" s="19"/>
      <c r="L9" s="19"/>
      <c r="M9" s="19"/>
    </row>
    <row r="10" spans="1:13" ht="18.75" customHeight="1" x14ac:dyDescent="0.4">
      <c r="A10" s="95" t="s">
        <v>162</v>
      </c>
      <c r="B10" s="95"/>
      <c r="C10" s="111" t="s">
        <v>163</v>
      </c>
      <c r="D10" s="107" t="s">
        <v>89</v>
      </c>
      <c r="E10" s="108"/>
      <c r="F10" s="108"/>
      <c r="G10" s="108"/>
      <c r="H10" s="108"/>
      <c r="I10" s="108"/>
      <c r="J10" s="108"/>
      <c r="K10" s="108"/>
      <c r="L10" s="109"/>
      <c r="M10" s="112" t="s">
        <v>89</v>
      </c>
    </row>
    <row r="11" spans="1:13" ht="39" customHeight="1" x14ac:dyDescent="0.4">
      <c r="A11" s="95"/>
      <c r="B11" s="95"/>
      <c r="C11" s="111"/>
      <c r="D11" s="99" t="s">
        <v>207</v>
      </c>
      <c r="E11" s="100"/>
      <c r="F11" s="99" t="s">
        <v>208</v>
      </c>
      <c r="G11" s="100"/>
      <c r="H11" s="99" t="s">
        <v>209</v>
      </c>
      <c r="I11" s="100"/>
      <c r="J11" s="92" t="s">
        <v>210</v>
      </c>
      <c r="K11" s="93"/>
      <c r="L11" s="94"/>
      <c r="M11" s="113"/>
    </row>
    <row r="12" spans="1:13" ht="46.5" customHeight="1" x14ac:dyDescent="0.4">
      <c r="A12" s="23" t="s">
        <v>166</v>
      </c>
      <c r="B12" s="20" t="s">
        <v>318</v>
      </c>
      <c r="C12" s="23">
        <v>10</v>
      </c>
      <c r="D12" s="136"/>
      <c r="E12" s="137"/>
      <c r="F12" s="24"/>
      <c r="G12" s="33" t="s">
        <v>319</v>
      </c>
      <c r="H12" s="24"/>
      <c r="I12" s="21" t="s">
        <v>320</v>
      </c>
      <c r="J12" s="24"/>
      <c r="K12" s="138" t="s">
        <v>321</v>
      </c>
      <c r="L12" s="139"/>
      <c r="M12" s="32" t="str">
        <f>IF(F12="○",30,IF(H12="○",50,IF(J12="○",80,"")))</f>
        <v/>
      </c>
    </row>
    <row r="13" spans="1:13" ht="50.25" customHeight="1" x14ac:dyDescent="0.4">
      <c r="A13" s="23" t="s">
        <v>167</v>
      </c>
      <c r="B13" s="20" t="s">
        <v>322</v>
      </c>
      <c r="C13" s="38">
        <v>1</v>
      </c>
      <c r="D13" s="39"/>
      <c r="E13" s="20" t="s">
        <v>339</v>
      </c>
      <c r="F13" s="136"/>
      <c r="G13" s="141"/>
      <c r="H13" s="141"/>
      <c r="I13" s="141"/>
      <c r="J13" s="141"/>
      <c r="K13" s="141"/>
      <c r="L13" s="137"/>
      <c r="M13" s="32" t="str">
        <f>IF(D13="","",C13*D13)</f>
        <v/>
      </c>
    </row>
    <row r="14" spans="1:13" ht="60" x14ac:dyDescent="0.4">
      <c r="A14" s="23" t="s">
        <v>168</v>
      </c>
      <c r="B14" s="20" t="s">
        <v>323</v>
      </c>
      <c r="C14" s="23">
        <v>1</v>
      </c>
      <c r="D14" s="40"/>
      <c r="E14" s="20" t="s">
        <v>324</v>
      </c>
      <c r="F14" s="24"/>
      <c r="G14" s="20" t="s">
        <v>325</v>
      </c>
      <c r="H14" s="24"/>
      <c r="I14" s="20" t="s">
        <v>326</v>
      </c>
      <c r="J14" s="24"/>
      <c r="K14" s="93" t="s">
        <v>327</v>
      </c>
      <c r="L14" s="94"/>
      <c r="M14" s="32" t="str">
        <f>IF(D14="○",1,IF(F14="○",3,IF(H14="○",5,IF(J14="○",8,""))))</f>
        <v/>
      </c>
    </row>
    <row r="15" spans="1:13" ht="47.25" customHeight="1" x14ac:dyDescent="0.4">
      <c r="A15" s="23" t="s">
        <v>169</v>
      </c>
      <c r="B15" s="20" t="s">
        <v>328</v>
      </c>
      <c r="C15" s="23">
        <v>1</v>
      </c>
      <c r="D15" s="40"/>
      <c r="E15" s="36" t="s">
        <v>229</v>
      </c>
      <c r="F15" s="24"/>
      <c r="G15" s="36" t="s">
        <v>329</v>
      </c>
      <c r="H15" s="24"/>
      <c r="I15" s="20" t="s">
        <v>330</v>
      </c>
      <c r="J15" s="136"/>
      <c r="K15" s="141"/>
      <c r="L15" s="137"/>
      <c r="M15" s="32" t="str">
        <f>IF(D15="○",1,IF(F15="○",3,IF(H15="○",5,"")))</f>
        <v/>
      </c>
    </row>
    <row r="16" spans="1:13" ht="53.1" customHeight="1" x14ac:dyDescent="0.4">
      <c r="A16" s="23" t="s">
        <v>170</v>
      </c>
      <c r="B16" s="20" t="s">
        <v>331</v>
      </c>
      <c r="C16" s="23">
        <v>1</v>
      </c>
      <c r="D16" s="40"/>
      <c r="E16" s="37" t="s">
        <v>332</v>
      </c>
      <c r="F16" s="92"/>
      <c r="G16" s="94"/>
      <c r="H16" s="24"/>
      <c r="I16" s="20" t="s">
        <v>333</v>
      </c>
      <c r="J16" s="92"/>
      <c r="K16" s="93"/>
      <c r="L16" s="94"/>
      <c r="M16" s="32" t="str">
        <f>IF(D16="○",1,IF(H16="○",5,""))</f>
        <v/>
      </c>
    </row>
    <row r="17" spans="1:13" ht="40.5" customHeight="1" x14ac:dyDescent="0.4">
      <c r="A17" s="23" t="s">
        <v>171</v>
      </c>
      <c r="B17" s="20" t="s">
        <v>334</v>
      </c>
      <c r="C17" s="38">
        <v>1</v>
      </c>
      <c r="D17" s="39"/>
      <c r="E17" s="37" t="s">
        <v>386</v>
      </c>
      <c r="F17" s="99"/>
      <c r="G17" s="142"/>
      <c r="H17" s="142"/>
      <c r="I17" s="142"/>
      <c r="J17" s="142"/>
      <c r="K17" s="142"/>
      <c r="L17" s="100"/>
      <c r="M17" s="32" t="str">
        <f>IF(D17="","",IF(AND(D17&gt;=1,D17&lt;5),1,ROUND(C17*D17/5,0)))</f>
        <v/>
      </c>
    </row>
    <row r="18" spans="1:13" ht="53.1" customHeight="1" x14ac:dyDescent="0.4">
      <c r="A18" s="23" t="s">
        <v>172</v>
      </c>
      <c r="B18" s="20" t="s">
        <v>335</v>
      </c>
      <c r="C18" s="23">
        <v>1</v>
      </c>
      <c r="D18" s="40"/>
      <c r="E18" s="20" t="s">
        <v>336</v>
      </c>
      <c r="F18" s="24"/>
      <c r="G18" s="20" t="s">
        <v>337</v>
      </c>
      <c r="H18" s="136"/>
      <c r="I18" s="141"/>
      <c r="J18" s="141"/>
      <c r="K18" s="141"/>
      <c r="L18" s="137"/>
      <c r="M18" s="32" t="str">
        <f>IF(D18="○",1,IF(F18="○",3,""))</f>
        <v/>
      </c>
    </row>
    <row r="19" spans="1:13" ht="53.1" customHeight="1" x14ac:dyDescent="0.4">
      <c r="A19" s="23" t="s">
        <v>173</v>
      </c>
      <c r="B19" s="20" t="s">
        <v>118</v>
      </c>
      <c r="C19" s="23">
        <v>1</v>
      </c>
      <c r="D19" s="40"/>
      <c r="E19" s="20" t="s">
        <v>196</v>
      </c>
      <c r="F19" s="92"/>
      <c r="G19" s="93"/>
      <c r="H19" s="93"/>
      <c r="I19" s="93"/>
      <c r="J19" s="93"/>
      <c r="K19" s="93"/>
      <c r="L19" s="94"/>
      <c r="M19" s="32" t="str">
        <f>IF(D19="○",1,"")</f>
        <v/>
      </c>
    </row>
    <row r="20" spans="1:13" ht="53.1" customHeight="1" x14ac:dyDescent="0.4">
      <c r="A20" s="23" t="s">
        <v>174</v>
      </c>
      <c r="B20" s="20" t="s">
        <v>338</v>
      </c>
      <c r="C20" s="23">
        <v>6</v>
      </c>
      <c r="D20" s="40"/>
      <c r="E20" s="20" t="s">
        <v>196</v>
      </c>
      <c r="F20" s="92"/>
      <c r="G20" s="93"/>
      <c r="H20" s="93"/>
      <c r="I20" s="93"/>
      <c r="J20" s="93"/>
      <c r="K20" s="93"/>
      <c r="L20" s="94"/>
      <c r="M20" s="32" t="str">
        <f>IF(D20="○",6,"")</f>
        <v/>
      </c>
    </row>
    <row r="21" spans="1:13" x14ac:dyDescent="0.4">
      <c r="A21" s="95" t="s">
        <v>187</v>
      </c>
      <c r="B21" s="95"/>
      <c r="C21" s="96" t="str">
        <f>IF(SUM(M12:M20)=0,"",SUM(M12:M20))</f>
        <v/>
      </c>
      <c r="D21" s="97"/>
      <c r="E21" s="97"/>
      <c r="F21" s="97"/>
      <c r="G21" s="97"/>
      <c r="H21" s="97"/>
      <c r="I21" s="97"/>
      <c r="J21" s="97"/>
      <c r="K21" s="97"/>
      <c r="L21" s="97"/>
      <c r="M21" s="98"/>
    </row>
  </sheetData>
  <mergeCells count="28">
    <mergeCell ref="F20:L20"/>
    <mergeCell ref="A21:B21"/>
    <mergeCell ref="C21:M21"/>
    <mergeCell ref="F13:L13"/>
    <mergeCell ref="J15:L15"/>
    <mergeCell ref="F17:L17"/>
    <mergeCell ref="H18:L18"/>
    <mergeCell ref="F19:L19"/>
    <mergeCell ref="F16:G16"/>
    <mergeCell ref="J16:L16"/>
    <mergeCell ref="D12:E12"/>
    <mergeCell ref="K12:L12"/>
    <mergeCell ref="K14:L14"/>
    <mergeCell ref="A8:M8"/>
    <mergeCell ref="A10:B11"/>
    <mergeCell ref="C10:C11"/>
    <mergeCell ref="D10:L10"/>
    <mergeCell ref="M10:M11"/>
    <mergeCell ref="D11:E11"/>
    <mergeCell ref="F11:G11"/>
    <mergeCell ref="H11:I11"/>
    <mergeCell ref="J11:L11"/>
    <mergeCell ref="A7:M7"/>
    <mergeCell ref="I1:M1"/>
    <mergeCell ref="I2:M2"/>
    <mergeCell ref="A3:M3"/>
    <mergeCell ref="A4:M5"/>
    <mergeCell ref="A6:M6"/>
  </mergeCells>
  <phoneticPr fontId="5"/>
  <dataValidations count="1">
    <dataValidation type="list" allowBlank="1" showInputMessage="1" showErrorMessage="1" sqref="F14:F15 F18 F12 J12 D18:D20 H14:H16 H12 D14:D16 J14">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様式5-1</vt:lpstr>
      <vt:lpstr>様式5-1（記入上の注意事項）</vt:lpstr>
      <vt:lpstr>様式5-2</vt:lpstr>
      <vt:lpstr>様式5-3</vt:lpstr>
      <vt:lpstr>様式5-3（記入上の注意事項）</vt:lpstr>
      <vt:lpstr>様式5-4 </vt:lpstr>
      <vt:lpstr>様式5-4（記入上の注意事項）</vt:lpstr>
      <vt:lpstr>様式5-5</vt:lpstr>
      <vt:lpstr>様式5-6</vt:lpstr>
      <vt:lpstr>様式5-6（記入上の注意事項）</vt:lpstr>
      <vt:lpstr>様式5-7</vt:lpstr>
      <vt:lpstr>様式5-7（記入上の注意事項）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前田和輝</dc:creator>
  <cp:lastModifiedBy>前田和輝</cp:lastModifiedBy>
  <cp:lastPrinted>2019-11-27T08:30:22Z</cp:lastPrinted>
  <dcterms:created xsi:type="dcterms:W3CDTF">2019-11-15T01:23:39Z</dcterms:created>
  <dcterms:modified xsi:type="dcterms:W3CDTF">2020-01-20T07:07:14Z</dcterms:modified>
</cp:coreProperties>
</file>